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6" activeTab="13"/>
  </bookViews>
  <sheets>
    <sheet name="IANUARIE" sheetId="1" r:id="rId1"/>
    <sheet name="FEBRUARIE" sheetId="2" r:id="rId2"/>
    <sheet name="MARTIE" sheetId="3" r:id="rId3"/>
    <sheet name="APRILIE" sheetId="4" r:id="rId4"/>
    <sheet name="MAI" sheetId="5" r:id="rId5"/>
    <sheet name="IUNIE" sheetId="6" r:id="rId6"/>
    <sheet name="IULIE" sheetId="7" r:id="rId7"/>
    <sheet name="AUGUST" sheetId="8" r:id="rId8"/>
    <sheet name="SEPTEMBRIE" sheetId="9" r:id="rId9"/>
    <sheet name="OCTOMBRIE" sheetId="10" r:id="rId10"/>
    <sheet name="NOIEMBRIE" sheetId="11" r:id="rId11"/>
    <sheet name="DECEMBRIE" sheetId="12" r:id="rId12"/>
    <sheet name="Total" sheetId="13" r:id="rId13"/>
    <sheet name="Cititori activi" sheetId="14" r:id="rId14"/>
  </sheets>
  <definedNames>
    <definedName name="_xlnm.Print_Area" localSheetId="12">'Total'!$A$1:$L$16</definedName>
  </definedNames>
  <calcPr fullCalcOnLoad="1"/>
</workbook>
</file>

<file path=xl/sharedStrings.xml><?xml version="1.0" encoding="utf-8"?>
<sst xmlns="http://schemas.openxmlformats.org/spreadsheetml/2006/main" count="335" uniqueCount="74">
  <si>
    <t>IANUARIE 2006</t>
  </si>
  <si>
    <t>SECŢII</t>
  </si>
  <si>
    <t>TOTAL ZI</t>
  </si>
  <si>
    <t>ZILE</t>
  </si>
  <si>
    <t>S_ID</t>
  </si>
  <si>
    <t>S_MM</t>
  </si>
  <si>
    <t>S_SL</t>
  </si>
  <si>
    <t>S_Per</t>
  </si>
  <si>
    <t>S_REI</t>
  </si>
  <si>
    <t>S_AV</t>
  </si>
  <si>
    <t>F1_ID</t>
  </si>
  <si>
    <t>F1_MM</t>
  </si>
  <si>
    <t>F1_SL</t>
  </si>
  <si>
    <t>F1_INT</t>
  </si>
  <si>
    <t>total</t>
  </si>
  <si>
    <t>zile lucrate</t>
  </si>
  <si>
    <t>frecvenţa medie</t>
  </si>
  <si>
    <t>frecvenţa medie pe bibliotecă</t>
  </si>
  <si>
    <t>frecventa medie pe loc</t>
  </si>
  <si>
    <t>Cititori activi</t>
  </si>
  <si>
    <t>Nr.</t>
  </si>
  <si>
    <t>IANUARIE</t>
  </si>
  <si>
    <t>Total an</t>
  </si>
  <si>
    <t>Utilizatori la distanta</t>
  </si>
  <si>
    <t>FEBRUARIE 2006</t>
  </si>
  <si>
    <t>februarie</t>
  </si>
  <si>
    <t>MARTIE 2006</t>
  </si>
  <si>
    <t>martie</t>
  </si>
  <si>
    <t>APRILIE 2006</t>
  </si>
  <si>
    <t>aprilie</t>
  </si>
  <si>
    <t>MAI 2006</t>
  </si>
  <si>
    <t>mai</t>
  </si>
  <si>
    <t>IUNIE 2006</t>
  </si>
  <si>
    <t>iunie</t>
  </si>
  <si>
    <t>IULIE 2006</t>
  </si>
  <si>
    <t>Cititori activi iulie</t>
  </si>
  <si>
    <t>AUGUST 2006</t>
  </si>
  <si>
    <t>Cititori activi august</t>
  </si>
  <si>
    <t>SEPTEMBRIE 2006</t>
  </si>
  <si>
    <t>Cititori activi septembrie</t>
  </si>
  <si>
    <t>OCTOMBRIE 2006</t>
  </si>
  <si>
    <t>Cititori activi octombrie</t>
  </si>
  <si>
    <t>NOIEMBRIE 2006</t>
  </si>
  <si>
    <t>Cititori activi NOIEMBRIE</t>
  </si>
  <si>
    <t>DECEMBRIE 2006</t>
  </si>
  <si>
    <t>Cititori activi DECEMBRIE</t>
  </si>
  <si>
    <t>Frecventa</t>
  </si>
  <si>
    <t>Total 2006</t>
  </si>
  <si>
    <t>TOTAL luna</t>
  </si>
  <si>
    <t>luni</t>
  </si>
  <si>
    <t>ianuarie</t>
  </si>
  <si>
    <t>iulie</t>
  </si>
  <si>
    <t>august</t>
  </si>
  <si>
    <t>septembrie</t>
  </si>
  <si>
    <t>octombrie</t>
  </si>
  <si>
    <t>noiembrie</t>
  </si>
  <si>
    <t>decembrie</t>
  </si>
  <si>
    <t>UTILIZATORI ACTIVI 2006</t>
  </si>
  <si>
    <t>LUNA</t>
  </si>
  <si>
    <t>REI</t>
  </si>
  <si>
    <t>AV</t>
  </si>
  <si>
    <t>TOTAL LUNĂ</t>
  </si>
  <si>
    <t>TOTAL DE LA ÎNCEPUTUL ANULUI</t>
  </si>
  <si>
    <t>FEBRUARIE</t>
  </si>
  <si>
    <t>MARTIE</t>
  </si>
  <si>
    <t>APRILIE</t>
  </si>
  <si>
    <t xml:space="preserve">MAI </t>
  </si>
  <si>
    <t>IUNIE</t>
  </si>
  <si>
    <t>IULIE</t>
  </si>
  <si>
    <t>AUGUST</t>
  </si>
  <si>
    <t>SEPTEMBRIE</t>
  </si>
  <si>
    <t>OCTOMBRIE</t>
  </si>
  <si>
    <t>NOIEMBRIE</t>
  </si>
  <si>
    <t>DECEMBRIE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</si>
</sst>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5">
    <font>
      <sz val="10"/>
      <name val="Arial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color indexed="8"/>
      <name val="Arial CE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Tahoma"/>
      <family val="2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1">
    <xf numFmtId="164" fontId="0" fillId="0" borderId="0" xfId="0" applyAlignment="1">
      <alignment/>
    </xf>
    <xf numFmtId="165" fontId="1" fillId="0" borderId="1" xfId="0" applyNumberFormat="1" applyFont="1" applyBorder="1" applyAlignment="1">
      <alignment horizontal="center" wrapText="1"/>
    </xf>
    <xf numFmtId="164" fontId="1" fillId="2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wrapText="1"/>
    </xf>
    <xf numFmtId="164" fontId="1" fillId="4" borderId="1" xfId="0" applyFont="1" applyFill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2" fillId="6" borderId="1" xfId="0" applyFont="1" applyFill="1" applyBorder="1" applyAlignment="1">
      <alignment horizontal="right"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right"/>
    </xf>
    <xf numFmtId="164" fontId="4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2" fillId="7" borderId="1" xfId="0" applyFont="1" applyFill="1" applyBorder="1" applyAlignment="1">
      <alignment horizontal="right"/>
    </xf>
    <xf numFmtId="164" fontId="1" fillId="7" borderId="1" xfId="0" applyFont="1" applyFill="1" applyBorder="1" applyAlignment="1">
      <alignment horizontal="right"/>
    </xf>
    <xf numFmtId="164" fontId="2" fillId="8" borderId="1" xfId="0" applyFont="1" applyFill="1" applyBorder="1" applyAlignment="1">
      <alignment/>
    </xf>
    <xf numFmtId="164" fontId="1" fillId="9" borderId="1" xfId="0" applyFont="1" applyFill="1" applyBorder="1" applyAlignment="1">
      <alignment horizontal="right"/>
    </xf>
    <xf numFmtId="164" fontId="2" fillId="0" borderId="1" xfId="0" applyFont="1" applyBorder="1" applyAlignment="1">
      <alignment horizontal="right"/>
    </xf>
    <xf numFmtId="164" fontId="2" fillId="10" borderId="1" xfId="0" applyFont="1" applyFill="1" applyBorder="1" applyAlignment="1">
      <alignment/>
    </xf>
    <xf numFmtId="164" fontId="2" fillId="11" borderId="1" xfId="0" applyFont="1" applyFill="1" applyBorder="1" applyAlignment="1">
      <alignment horizontal="right"/>
    </xf>
    <xf numFmtId="164" fontId="1" fillId="12" borderId="1" xfId="0" applyFont="1" applyFill="1" applyBorder="1" applyAlignment="1">
      <alignment wrapText="1"/>
    </xf>
    <xf numFmtId="164" fontId="1" fillId="11" borderId="1" xfId="0" applyFont="1" applyFill="1" applyBorder="1" applyAlignment="1">
      <alignment horizontal="right"/>
    </xf>
    <xf numFmtId="164" fontId="5" fillId="0" borderId="1" xfId="0" applyFont="1" applyBorder="1" applyAlignment="1">
      <alignment/>
    </xf>
    <xf numFmtId="164" fontId="1" fillId="13" borderId="1" xfId="0" applyFont="1" applyFill="1" applyBorder="1" applyAlignment="1">
      <alignment wrapText="1"/>
    </xf>
    <xf numFmtId="164" fontId="6" fillId="7" borderId="1" xfId="0" applyFont="1" applyFill="1" applyBorder="1" applyAlignment="1">
      <alignment horizontal="right"/>
    </xf>
    <xf numFmtId="164" fontId="5" fillId="13" borderId="1" xfId="0" applyFont="1" applyFill="1" applyBorder="1" applyAlignment="1">
      <alignment wrapText="1"/>
    </xf>
    <xf numFmtId="164" fontId="1" fillId="0" borderId="1" xfId="0" applyFont="1" applyBorder="1" applyAlignment="1">
      <alignment horizontal="right"/>
    </xf>
    <xf numFmtId="164" fontId="3" fillId="0" borderId="0" xfId="0" applyFont="1" applyAlignment="1">
      <alignment horizontal="right"/>
    </xf>
    <xf numFmtId="164" fontId="3" fillId="0" borderId="2" xfId="0" applyFont="1" applyBorder="1" applyAlignment="1">
      <alignment horizontal="right"/>
    </xf>
    <xf numFmtId="164" fontId="6" fillId="4" borderId="3" xfId="0" applyFont="1" applyFill="1" applyBorder="1" applyAlignment="1">
      <alignment wrapText="1"/>
    </xf>
    <xf numFmtId="164" fontId="6" fillId="11" borderId="3" xfId="0" applyFont="1" applyFill="1" applyBorder="1" applyAlignment="1">
      <alignment horizontal="center"/>
    </xf>
    <xf numFmtId="164" fontId="6" fillId="4" borderId="3" xfId="0" applyFont="1" applyFill="1" applyBorder="1" applyAlignment="1">
      <alignment/>
    </xf>
    <xf numFmtId="164" fontId="6" fillId="14" borderId="3" xfId="0" applyFont="1" applyFill="1" applyBorder="1" applyAlignment="1">
      <alignment horizontal="right"/>
    </xf>
    <xf numFmtId="164" fontId="6" fillId="11" borderId="1" xfId="0" applyFont="1" applyFill="1" applyBorder="1" applyAlignment="1">
      <alignment wrapText="1"/>
    </xf>
    <xf numFmtId="164" fontId="2" fillId="0" borderId="0" xfId="0" applyFont="1" applyAlignment="1">
      <alignment horizontal="right"/>
    </xf>
    <xf numFmtId="164" fontId="6" fillId="4" borderId="1" xfId="0" applyFont="1" applyFill="1" applyBorder="1" applyAlignment="1">
      <alignment wrapText="1"/>
    </xf>
    <xf numFmtId="164" fontId="6" fillId="11" borderId="1" xfId="0" applyFont="1" applyFill="1" applyBorder="1" applyAlignment="1">
      <alignment horizontal="center"/>
    </xf>
    <xf numFmtId="164" fontId="6" fillId="4" borderId="1" xfId="0" applyFont="1" applyFill="1" applyBorder="1" applyAlignment="1">
      <alignment/>
    </xf>
    <xf numFmtId="164" fontId="6" fillId="14" borderId="1" xfId="0" applyFont="1" applyFill="1" applyBorder="1" applyAlignment="1">
      <alignment horizontal="right"/>
    </xf>
    <xf numFmtId="164" fontId="0" fillId="0" borderId="4" xfId="0" applyBorder="1" applyAlignment="1">
      <alignment/>
    </xf>
    <xf numFmtId="164" fontId="0" fillId="0" borderId="1" xfId="0" applyFont="1" applyBorder="1" applyAlignment="1">
      <alignment horizontal="right"/>
    </xf>
    <xf numFmtId="164" fontId="0" fillId="0" borderId="5" xfId="0" applyFont="1" applyBorder="1" applyAlignment="1">
      <alignment horizontal="right"/>
    </xf>
    <xf numFmtId="164" fontId="0" fillId="0" borderId="5" xfId="0" applyFont="1" applyBorder="1" applyAlignment="1">
      <alignment/>
    </xf>
    <xf numFmtId="165" fontId="6" fillId="4" borderId="1" xfId="0" applyNumberFormat="1" applyFont="1" applyFill="1" applyBorder="1" applyAlignment="1">
      <alignment wrapText="1"/>
    </xf>
    <xf numFmtId="165" fontId="6" fillId="4" borderId="1" xfId="0" applyNumberFormat="1" applyFont="1" applyFill="1" applyBorder="1" applyAlignment="1">
      <alignment/>
    </xf>
    <xf numFmtId="164" fontId="7" fillId="0" borderId="1" xfId="0" applyFont="1" applyBorder="1" applyAlignment="1">
      <alignment horizontal="right"/>
    </xf>
    <xf numFmtId="164" fontId="8" fillId="0" borderId="5" xfId="0" applyFont="1" applyBorder="1" applyAlignment="1">
      <alignment/>
    </xf>
    <xf numFmtId="164" fontId="8" fillId="0" borderId="1" xfId="0" applyFont="1" applyBorder="1" applyAlignment="1">
      <alignment/>
    </xf>
    <xf numFmtId="164" fontId="8" fillId="0" borderId="6" xfId="0" applyFont="1" applyBorder="1" applyAlignment="1">
      <alignment/>
    </xf>
    <xf numFmtId="164" fontId="8" fillId="0" borderId="7" xfId="0" applyFont="1" applyBorder="1" applyAlignment="1">
      <alignment/>
    </xf>
    <xf numFmtId="164" fontId="8" fillId="0" borderId="1" xfId="0" applyFont="1" applyBorder="1" applyAlignment="1">
      <alignment horizontal="right"/>
    </xf>
    <xf numFmtId="164" fontId="8" fillId="0" borderId="1" xfId="0" applyFont="1" applyBorder="1" applyAlignment="1">
      <alignment horizontal="right"/>
    </xf>
    <xf numFmtId="164" fontId="8" fillId="0" borderId="0" xfId="0" applyFont="1" applyAlignment="1">
      <alignment horizontal="right"/>
    </xf>
    <xf numFmtId="164" fontId="8" fillId="0" borderId="8" xfId="0" applyFont="1" applyFill="1" applyBorder="1" applyAlignment="1">
      <alignment horizontal="right"/>
    </xf>
    <xf numFmtId="164" fontId="0" fillId="0" borderId="7" xfId="0" applyBorder="1" applyAlignment="1">
      <alignment/>
    </xf>
    <xf numFmtId="164" fontId="9" fillId="0" borderId="6" xfId="0" applyFont="1" applyBorder="1" applyAlignment="1">
      <alignment/>
    </xf>
    <xf numFmtId="164" fontId="9" fillId="0" borderId="1" xfId="0" applyFont="1" applyBorder="1" applyAlignment="1">
      <alignment/>
    </xf>
    <xf numFmtId="164" fontId="0" fillId="0" borderId="1" xfId="0" applyBorder="1" applyAlignment="1">
      <alignment horizontal="right"/>
    </xf>
    <xf numFmtId="164" fontId="5" fillId="14" borderId="1" xfId="0" applyFont="1" applyFill="1" applyBorder="1" applyAlignment="1">
      <alignment wrapText="1"/>
    </xf>
    <xf numFmtId="164" fontId="9" fillId="0" borderId="5" xfId="0" applyFont="1" applyBorder="1" applyAlignment="1">
      <alignment/>
    </xf>
    <xf numFmtId="164" fontId="8" fillId="0" borderId="1" xfId="0" applyFont="1" applyFill="1" applyBorder="1" applyAlignment="1">
      <alignment horizontal="right"/>
    </xf>
    <xf numFmtId="164" fontId="9" fillId="0" borderId="1" xfId="0" applyFont="1" applyBorder="1" applyAlignment="1">
      <alignment horizontal="right"/>
    </xf>
    <xf numFmtId="164" fontId="10" fillId="0" borderId="1" xfId="0" applyFont="1" applyBorder="1" applyAlignment="1">
      <alignment horizontal="right"/>
    </xf>
    <xf numFmtId="164" fontId="11" fillId="7" borderId="1" xfId="0" applyFont="1" applyFill="1" applyBorder="1" applyAlignment="1">
      <alignment horizontal="right"/>
    </xf>
    <xf numFmtId="164" fontId="9" fillId="0" borderId="0" xfId="0" applyFont="1" applyAlignment="1">
      <alignment horizontal="right"/>
    </xf>
    <xf numFmtId="164" fontId="0" fillId="0" borderId="6" xfId="0" applyFont="1" applyBorder="1" applyAlignment="1">
      <alignment/>
    </xf>
    <xf numFmtId="164" fontId="0" fillId="0" borderId="1" xfId="0" applyFont="1" applyBorder="1" applyAlignment="1">
      <alignment horizontal="right"/>
    </xf>
    <xf numFmtId="164" fontId="0" fillId="0" borderId="1" xfId="0" applyFont="1" applyFill="1" applyBorder="1" applyAlignment="1">
      <alignment horizontal="right"/>
    </xf>
    <xf numFmtId="164" fontId="12" fillId="9" borderId="1" xfId="0" applyFont="1" applyFill="1" applyBorder="1" applyAlignment="1">
      <alignment horizontal="right"/>
    </xf>
    <xf numFmtId="164" fontId="7" fillId="11" borderId="1" xfId="0" applyFont="1" applyFill="1" applyBorder="1" applyAlignment="1">
      <alignment horizontal="right"/>
    </xf>
    <xf numFmtId="165" fontId="6" fillId="0" borderId="1" xfId="0" applyNumberFormat="1" applyFont="1" applyBorder="1" applyAlignment="1">
      <alignment horizontal="center" wrapText="1"/>
    </xf>
    <xf numFmtId="164" fontId="6" fillId="14" borderId="0" xfId="0" applyFont="1" applyFill="1" applyBorder="1" applyAlignment="1">
      <alignment horizontal="center"/>
    </xf>
    <xf numFmtId="164" fontId="6" fillId="14" borderId="0" xfId="0" applyFont="1" applyFill="1" applyBorder="1" applyAlignment="1">
      <alignment horizontal="center" wrapText="1"/>
    </xf>
    <xf numFmtId="164" fontId="6" fillId="2" borderId="1" xfId="0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 wrapText="1"/>
    </xf>
    <xf numFmtId="164" fontId="6" fillId="4" borderId="1" xfId="0" applyFont="1" applyFill="1" applyBorder="1" applyAlignment="1">
      <alignment horizontal="center"/>
    </xf>
    <xf numFmtId="164" fontId="6" fillId="5" borderId="1" xfId="0" applyFont="1" applyFill="1" applyBorder="1" applyAlignment="1">
      <alignment horizontal="center"/>
    </xf>
    <xf numFmtId="164" fontId="3" fillId="6" borderId="1" xfId="0" applyFont="1" applyFill="1" applyBorder="1" applyAlignment="1">
      <alignment horizontal="center"/>
    </xf>
    <xf numFmtId="164" fontId="6" fillId="9" borderId="1" xfId="0" applyFont="1" applyFill="1" applyBorder="1" applyAlignment="1">
      <alignment horizontal="right"/>
    </xf>
    <xf numFmtId="164" fontId="13" fillId="0" borderId="1" xfId="0" applyFont="1" applyBorder="1" applyAlignment="1">
      <alignment horizontal="right"/>
    </xf>
    <xf numFmtId="164" fontId="0" fillId="0" borderId="0" xfId="0" applyAlignment="1">
      <alignment wrapText="1"/>
    </xf>
    <xf numFmtId="164" fontId="14" fillId="0" borderId="0" xfId="0" applyFont="1" applyAlignment="1">
      <alignment/>
    </xf>
    <xf numFmtId="164" fontId="14" fillId="0" borderId="0" xfId="0" applyFont="1" applyAlignment="1">
      <alignment wrapText="1"/>
    </xf>
    <xf numFmtId="164" fontId="13" fillId="15" borderId="5" xfId="0" applyFont="1" applyFill="1" applyBorder="1" applyAlignment="1">
      <alignment horizontal="center"/>
    </xf>
    <xf numFmtId="164" fontId="13" fillId="7" borderId="1" xfId="0" applyFont="1" applyFill="1" applyBorder="1" applyAlignment="1">
      <alignment wrapText="1"/>
    </xf>
    <xf numFmtId="164" fontId="13" fillId="7" borderId="1" xfId="0" applyFont="1" applyFill="1" applyBorder="1" applyAlignment="1">
      <alignment horizontal="center" wrapText="1"/>
    </xf>
    <xf numFmtId="164" fontId="13" fillId="7" borderId="9" xfId="0" applyFont="1" applyFill="1" applyBorder="1" applyAlignment="1">
      <alignment horizontal="center" wrapText="1"/>
    </xf>
    <xf numFmtId="164" fontId="13" fillId="7" borderId="10" xfId="0" applyFont="1" applyFill="1" applyBorder="1" applyAlignment="1">
      <alignment horizontal="center" wrapText="1"/>
    </xf>
    <xf numFmtId="164" fontId="13" fillId="7" borderId="11" xfId="0" applyFont="1" applyFill="1" applyBorder="1" applyAlignment="1">
      <alignment horizontal="center" wrapText="1"/>
    </xf>
    <xf numFmtId="164" fontId="13" fillId="3" borderId="1" xfId="0" applyFont="1" applyFill="1" applyBorder="1" applyAlignment="1">
      <alignment/>
    </xf>
    <xf numFmtId="164" fontId="10" fillId="14" borderId="1" xfId="0" applyFont="1" applyFill="1" applyBorder="1" applyAlignment="1">
      <alignment horizontal="right"/>
    </xf>
    <xf numFmtId="164" fontId="13" fillId="14" borderId="1" xfId="0" applyFont="1" applyFill="1" applyBorder="1" applyAlignment="1">
      <alignment horizontal="right" wrapText="1"/>
    </xf>
    <xf numFmtId="164" fontId="13" fillId="14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C0FF"/>
      <rgbColor rgb="00808080"/>
      <rgbColor rgb="00AAAA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0FFFF"/>
      <rgbColor rgb="00AAFFAA"/>
      <rgbColor rgb="00FFFFAA"/>
      <rgbColor rgb="0099CCFF"/>
      <rgbColor rgb="00FF996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defaultGridColor="0" zoomScale="80" zoomScaleNormal="80" colorId="10" workbookViewId="0" topLeftCell="A1">
      <selection activeCell="L36" sqref="L36"/>
    </sheetView>
  </sheetViews>
  <sheetFormatPr defaultColWidth="12.57421875" defaultRowHeight="12.75"/>
  <cols>
    <col min="1" max="1" width="12.57421875" style="0" customWidth="1"/>
    <col min="2" max="2" width="7.421875" style="0" customWidth="1"/>
    <col min="3" max="3" width="8.421875" style="0" customWidth="1"/>
    <col min="4" max="4" width="8.00390625" style="0" customWidth="1"/>
    <col min="5" max="6" width="7.28125" style="0" customWidth="1"/>
    <col min="7" max="7" width="8.57421875" style="0" customWidth="1"/>
    <col min="8" max="8" width="8.421875" style="0" customWidth="1"/>
    <col min="9" max="9" width="9.00390625" style="0" customWidth="1"/>
    <col min="10" max="10" width="8.00390625" style="0" customWidth="1"/>
    <col min="11" max="11" width="8.140625" style="0" customWidth="1"/>
    <col min="12" max="12" width="6.8515625" style="0" customWidth="1"/>
    <col min="13" max="16384" width="11.7109375" style="0" customWidth="1"/>
  </cols>
  <sheetData>
    <row r="1" spans="1:12" ht="24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3" t="s">
        <v>2</v>
      </c>
    </row>
    <row r="2" spans="1:12" ht="12.75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3"/>
    </row>
    <row r="3" spans="1:12" ht="12.75">
      <c r="A3" s="6">
        <v>1</v>
      </c>
      <c r="B3" s="7"/>
      <c r="C3" s="8"/>
      <c r="D3" s="8"/>
      <c r="E3" s="8"/>
      <c r="F3" s="8"/>
      <c r="G3" s="8"/>
      <c r="H3" s="9"/>
      <c r="I3" s="9"/>
      <c r="J3" s="10"/>
      <c r="K3" s="10"/>
      <c r="L3" s="11">
        <f>SUM(B3:K3)</f>
        <v>0</v>
      </c>
    </row>
    <row r="4" spans="1:12" ht="12.75">
      <c r="A4" s="6">
        <v>2</v>
      </c>
      <c r="B4" s="7"/>
      <c r="C4" s="8"/>
      <c r="D4" s="8"/>
      <c r="E4" s="8"/>
      <c r="F4" s="8"/>
      <c r="G4" s="8"/>
      <c r="H4" s="9"/>
      <c r="I4" s="9"/>
      <c r="J4" s="10"/>
      <c r="K4" s="10"/>
      <c r="L4" s="11">
        <f>SUM(B4:K4)</f>
        <v>0</v>
      </c>
    </row>
    <row r="5" spans="1:12" ht="12.75">
      <c r="A5" s="6">
        <v>3</v>
      </c>
      <c r="B5" s="7">
        <v>30</v>
      </c>
      <c r="C5" s="7"/>
      <c r="D5" s="7"/>
      <c r="E5" s="7"/>
      <c r="F5" s="7"/>
      <c r="G5" s="7"/>
      <c r="H5" s="9">
        <v>408</v>
      </c>
      <c r="I5" s="9">
        <v>66</v>
      </c>
      <c r="J5" s="10">
        <v>92</v>
      </c>
      <c r="K5" s="10">
        <v>46</v>
      </c>
      <c r="L5" s="12">
        <f>SUM(B5:K5)</f>
        <v>642</v>
      </c>
    </row>
    <row r="6" spans="1:12" ht="12.75">
      <c r="A6" s="6">
        <v>4</v>
      </c>
      <c r="B6" s="7">
        <v>28</v>
      </c>
      <c r="C6" s="7"/>
      <c r="D6" s="7"/>
      <c r="E6" s="7"/>
      <c r="F6" s="7"/>
      <c r="G6" s="7"/>
      <c r="H6" s="9">
        <v>529</v>
      </c>
      <c r="I6" s="9">
        <v>72</v>
      </c>
      <c r="J6" s="10">
        <v>67</v>
      </c>
      <c r="K6" s="10">
        <v>51</v>
      </c>
      <c r="L6" s="12">
        <f>SUM(B6:K6)</f>
        <v>747</v>
      </c>
    </row>
    <row r="7" spans="1:12" ht="12.75">
      <c r="A7" s="6">
        <v>5</v>
      </c>
      <c r="B7" s="7">
        <v>26</v>
      </c>
      <c r="C7" s="7"/>
      <c r="D7" s="7"/>
      <c r="E7" s="7"/>
      <c r="F7" s="7"/>
      <c r="G7" s="7"/>
      <c r="H7" s="9">
        <v>385</v>
      </c>
      <c r="I7" s="9">
        <v>50</v>
      </c>
      <c r="J7" s="10">
        <v>65</v>
      </c>
      <c r="K7" s="10">
        <v>42</v>
      </c>
      <c r="L7" s="12">
        <f>SUM(B7:K7)</f>
        <v>568</v>
      </c>
    </row>
    <row r="8" spans="1:12" ht="12.75">
      <c r="A8" s="6">
        <v>6</v>
      </c>
      <c r="B8" s="7">
        <v>29</v>
      </c>
      <c r="C8" s="7"/>
      <c r="D8" s="7"/>
      <c r="E8" s="7"/>
      <c r="F8" s="7"/>
      <c r="G8" s="7"/>
      <c r="H8" s="9">
        <v>365</v>
      </c>
      <c r="I8" s="9">
        <v>44</v>
      </c>
      <c r="J8" s="10">
        <v>73</v>
      </c>
      <c r="K8" s="10">
        <v>42</v>
      </c>
      <c r="L8" s="12">
        <f>SUM(B8:K8)</f>
        <v>553</v>
      </c>
    </row>
    <row r="9" spans="1:12" ht="12.75">
      <c r="A9" s="6">
        <v>7</v>
      </c>
      <c r="B9" s="7"/>
      <c r="C9" s="7"/>
      <c r="D9" s="7"/>
      <c r="E9" s="7"/>
      <c r="F9" s="7"/>
      <c r="G9" s="7"/>
      <c r="H9" s="9"/>
      <c r="I9" s="9"/>
      <c r="J9" s="10"/>
      <c r="K9" s="10"/>
      <c r="L9" s="12">
        <f>SUM(B9:K9)</f>
        <v>0</v>
      </c>
    </row>
    <row r="10" spans="1:12" ht="12.75">
      <c r="A10" s="6">
        <v>8</v>
      </c>
      <c r="B10" s="7"/>
      <c r="C10" s="7"/>
      <c r="D10" s="7"/>
      <c r="E10" s="7"/>
      <c r="F10" s="7"/>
      <c r="G10" s="7"/>
      <c r="H10" s="9">
        <v>168</v>
      </c>
      <c r="I10" s="9">
        <v>32</v>
      </c>
      <c r="J10" s="10">
        <v>27</v>
      </c>
      <c r="K10" s="10">
        <v>25</v>
      </c>
      <c r="L10" s="12">
        <f>SUM(B10:K10)</f>
        <v>252</v>
      </c>
    </row>
    <row r="11" spans="1:12" ht="12.75">
      <c r="A11" s="6">
        <v>9</v>
      </c>
      <c r="B11" s="7">
        <v>16</v>
      </c>
      <c r="C11" s="7"/>
      <c r="D11" s="7"/>
      <c r="E11" s="7"/>
      <c r="F11" s="7"/>
      <c r="G11" s="7"/>
      <c r="H11" s="9">
        <v>374</v>
      </c>
      <c r="I11" s="9">
        <v>51</v>
      </c>
      <c r="J11" s="10">
        <v>63</v>
      </c>
      <c r="K11" s="10">
        <v>40</v>
      </c>
      <c r="L11" s="12">
        <f>SUM(B11:K11)</f>
        <v>544</v>
      </c>
    </row>
    <row r="12" spans="1:12" ht="12.75">
      <c r="A12" s="6">
        <v>10</v>
      </c>
      <c r="B12" s="7">
        <v>15</v>
      </c>
      <c r="C12" s="7"/>
      <c r="D12" s="7"/>
      <c r="E12" s="7"/>
      <c r="F12" s="7"/>
      <c r="G12" s="7"/>
      <c r="H12" s="9">
        <v>390</v>
      </c>
      <c r="I12" s="9">
        <v>43</v>
      </c>
      <c r="J12" s="10">
        <v>67</v>
      </c>
      <c r="K12" s="10">
        <v>58</v>
      </c>
      <c r="L12" s="12">
        <f>SUM(B12:K12)</f>
        <v>573</v>
      </c>
    </row>
    <row r="13" spans="1:12" ht="12.75">
      <c r="A13" s="6">
        <v>11</v>
      </c>
      <c r="B13" s="7">
        <v>68</v>
      </c>
      <c r="C13" s="7"/>
      <c r="D13" s="7"/>
      <c r="E13" s="7"/>
      <c r="F13" s="7"/>
      <c r="G13" s="7"/>
      <c r="H13" s="9">
        <v>364</v>
      </c>
      <c r="I13" s="9">
        <v>28</v>
      </c>
      <c r="J13" s="10">
        <v>65</v>
      </c>
      <c r="K13" s="10">
        <v>39</v>
      </c>
      <c r="L13" s="12">
        <f>SUM(B13:K13)</f>
        <v>564</v>
      </c>
    </row>
    <row r="14" spans="1:12" ht="12.75">
      <c r="A14" s="6">
        <v>12</v>
      </c>
      <c r="B14" s="7">
        <v>188</v>
      </c>
      <c r="C14" s="7"/>
      <c r="D14" s="7"/>
      <c r="E14" s="7"/>
      <c r="F14" s="7"/>
      <c r="G14" s="7"/>
      <c r="H14" s="9">
        <v>303</v>
      </c>
      <c r="I14" s="9">
        <v>56</v>
      </c>
      <c r="J14" s="10">
        <v>59</v>
      </c>
      <c r="K14" s="10">
        <v>42</v>
      </c>
      <c r="L14" s="12">
        <f>SUM(B14:K14)</f>
        <v>648</v>
      </c>
    </row>
    <row r="15" spans="1:12" ht="12.75">
      <c r="A15" s="6">
        <v>13</v>
      </c>
      <c r="B15" s="7">
        <v>143</v>
      </c>
      <c r="C15" s="7"/>
      <c r="D15" s="7"/>
      <c r="E15" s="7"/>
      <c r="F15" s="7"/>
      <c r="G15" s="7"/>
      <c r="H15" s="9">
        <v>377</v>
      </c>
      <c r="I15" s="9">
        <v>48</v>
      </c>
      <c r="J15" s="10">
        <v>63</v>
      </c>
      <c r="K15" s="10">
        <v>56</v>
      </c>
      <c r="L15" s="12">
        <f>SUM(B15:K15)</f>
        <v>687</v>
      </c>
    </row>
    <row r="16" spans="1:12" ht="12.75">
      <c r="A16" s="6">
        <v>14</v>
      </c>
      <c r="B16" s="7"/>
      <c r="C16" s="7"/>
      <c r="D16" s="7"/>
      <c r="E16" s="7"/>
      <c r="F16" s="7"/>
      <c r="G16" s="7"/>
      <c r="H16" s="9"/>
      <c r="I16" s="9"/>
      <c r="J16" s="10"/>
      <c r="K16" s="10"/>
      <c r="L16" s="12">
        <f>SUM(B16:K16)</f>
        <v>0</v>
      </c>
    </row>
    <row r="17" spans="1:12" ht="12.75">
      <c r="A17" s="6">
        <v>15</v>
      </c>
      <c r="B17" s="7"/>
      <c r="C17" s="7"/>
      <c r="D17" s="7"/>
      <c r="E17" s="7"/>
      <c r="F17" s="7"/>
      <c r="G17" s="7"/>
      <c r="H17" s="9">
        <v>278</v>
      </c>
      <c r="I17" s="9">
        <v>39</v>
      </c>
      <c r="J17" s="10">
        <v>43</v>
      </c>
      <c r="K17" s="10">
        <v>46</v>
      </c>
      <c r="L17" s="12">
        <f>SUM(B17:K17)</f>
        <v>406</v>
      </c>
    </row>
    <row r="18" spans="1:12" ht="12.75">
      <c r="A18" s="6">
        <v>16</v>
      </c>
      <c r="B18" s="7">
        <v>113</v>
      </c>
      <c r="C18" s="7"/>
      <c r="D18" s="7"/>
      <c r="E18" s="7"/>
      <c r="F18" s="7"/>
      <c r="G18" s="7"/>
      <c r="H18" s="9">
        <v>371</v>
      </c>
      <c r="I18" s="9">
        <v>56</v>
      </c>
      <c r="J18" s="10">
        <v>67</v>
      </c>
      <c r="K18" s="10">
        <v>45</v>
      </c>
      <c r="L18" s="12">
        <f>SUM(B18:K18)</f>
        <v>652</v>
      </c>
    </row>
    <row r="19" spans="1:12" ht="12.75">
      <c r="A19" s="6">
        <v>17</v>
      </c>
      <c r="B19" s="7">
        <v>116</v>
      </c>
      <c r="C19" s="7"/>
      <c r="D19" s="7"/>
      <c r="E19" s="7"/>
      <c r="F19" s="7"/>
      <c r="G19" s="7"/>
      <c r="H19" s="9">
        <v>313</v>
      </c>
      <c r="I19" s="9">
        <v>52</v>
      </c>
      <c r="J19" s="10">
        <v>69</v>
      </c>
      <c r="K19" s="10">
        <v>63</v>
      </c>
      <c r="L19" s="12">
        <f>SUM(B19:K19)</f>
        <v>613</v>
      </c>
    </row>
    <row r="20" spans="1:12" ht="12.75">
      <c r="A20" s="6">
        <v>18</v>
      </c>
      <c r="B20" s="7">
        <v>114</v>
      </c>
      <c r="C20" s="7"/>
      <c r="D20" s="7"/>
      <c r="E20" s="7"/>
      <c r="F20" s="7"/>
      <c r="G20" s="7"/>
      <c r="H20" s="9">
        <v>286</v>
      </c>
      <c r="I20" s="9">
        <v>53</v>
      </c>
      <c r="J20" s="10">
        <v>67</v>
      </c>
      <c r="K20" s="10">
        <v>36</v>
      </c>
      <c r="L20" s="12">
        <f>SUM(B20:K20)</f>
        <v>556</v>
      </c>
    </row>
    <row r="21" spans="1:12" ht="12.75">
      <c r="A21" s="6">
        <v>19</v>
      </c>
      <c r="B21" s="7">
        <v>17</v>
      </c>
      <c r="C21" s="7"/>
      <c r="D21" s="7"/>
      <c r="E21" s="7"/>
      <c r="F21" s="7"/>
      <c r="G21" s="7"/>
      <c r="H21" s="9">
        <v>303</v>
      </c>
      <c r="I21" s="9">
        <v>57</v>
      </c>
      <c r="J21" s="10">
        <v>67</v>
      </c>
      <c r="K21" s="10">
        <v>50</v>
      </c>
      <c r="L21" s="12">
        <f>SUM(B21:K21)</f>
        <v>494</v>
      </c>
    </row>
    <row r="22" spans="1:12" ht="12.75">
      <c r="A22" s="6">
        <v>20</v>
      </c>
      <c r="B22" s="7">
        <v>184</v>
      </c>
      <c r="C22" s="7"/>
      <c r="D22" s="7"/>
      <c r="E22" s="7"/>
      <c r="F22" s="7"/>
      <c r="G22" s="7"/>
      <c r="H22" s="9">
        <v>334</v>
      </c>
      <c r="I22" s="9">
        <v>59</v>
      </c>
      <c r="J22" s="10">
        <v>60</v>
      </c>
      <c r="K22" s="10">
        <v>51</v>
      </c>
      <c r="L22" s="12">
        <f>SUM(B22:K22)</f>
        <v>688</v>
      </c>
    </row>
    <row r="23" spans="1:12" ht="12.75">
      <c r="A23" s="6">
        <v>21</v>
      </c>
      <c r="B23" s="7"/>
      <c r="C23" s="7"/>
      <c r="D23" s="7"/>
      <c r="E23" s="7"/>
      <c r="F23" s="7"/>
      <c r="G23" s="7"/>
      <c r="H23" s="9"/>
      <c r="I23" s="9"/>
      <c r="J23" s="10"/>
      <c r="K23" s="10"/>
      <c r="L23" s="12">
        <f>SUM(B23:K23)</f>
        <v>0</v>
      </c>
    </row>
    <row r="24" spans="1:12" ht="12.75">
      <c r="A24" s="6">
        <v>22</v>
      </c>
      <c r="B24" s="7"/>
      <c r="C24" s="7"/>
      <c r="D24" s="7"/>
      <c r="E24" s="7"/>
      <c r="F24" s="7"/>
      <c r="G24" s="7"/>
      <c r="H24" s="9">
        <v>249</v>
      </c>
      <c r="I24" s="9">
        <v>50</v>
      </c>
      <c r="J24" s="10">
        <v>37</v>
      </c>
      <c r="K24" s="10">
        <v>20</v>
      </c>
      <c r="L24" s="12">
        <f>SUM(B24:K24)</f>
        <v>356</v>
      </c>
    </row>
    <row r="25" spans="1:12" ht="12.75">
      <c r="A25" s="6">
        <v>23</v>
      </c>
      <c r="B25" s="7">
        <v>133</v>
      </c>
      <c r="C25" s="7"/>
      <c r="D25" s="7"/>
      <c r="E25" s="7"/>
      <c r="F25" s="7"/>
      <c r="G25" s="7"/>
      <c r="H25" s="9">
        <v>236</v>
      </c>
      <c r="I25" s="9">
        <v>47</v>
      </c>
      <c r="J25" s="10">
        <v>59</v>
      </c>
      <c r="K25" s="10">
        <v>19</v>
      </c>
      <c r="L25" s="12">
        <f>SUM(B25:K25)</f>
        <v>494</v>
      </c>
    </row>
    <row r="26" spans="1:12" ht="12.75">
      <c r="A26" s="6">
        <v>24</v>
      </c>
      <c r="B26" s="7">
        <v>15</v>
      </c>
      <c r="C26" s="7"/>
      <c r="D26" s="7"/>
      <c r="E26" s="7"/>
      <c r="F26" s="7"/>
      <c r="G26" s="7"/>
      <c r="H26" s="9">
        <v>255</v>
      </c>
      <c r="I26" s="9">
        <v>60</v>
      </c>
      <c r="J26" s="10">
        <v>59</v>
      </c>
      <c r="K26" s="10">
        <v>62</v>
      </c>
      <c r="L26" s="12">
        <f>SUM(B26:K26)</f>
        <v>451</v>
      </c>
    </row>
    <row r="27" spans="1:12" ht="12.75">
      <c r="A27" s="6">
        <v>25</v>
      </c>
      <c r="B27" s="7">
        <v>20</v>
      </c>
      <c r="C27" s="7"/>
      <c r="D27" s="7"/>
      <c r="E27" s="7"/>
      <c r="F27" s="7"/>
      <c r="G27" s="7"/>
      <c r="H27" s="9">
        <v>292</v>
      </c>
      <c r="I27" s="9">
        <v>44</v>
      </c>
      <c r="J27" s="10">
        <v>73</v>
      </c>
      <c r="K27" s="10">
        <v>76</v>
      </c>
      <c r="L27" s="12">
        <f>SUM(B27:K27)</f>
        <v>505</v>
      </c>
    </row>
    <row r="28" spans="1:12" ht="12.75">
      <c r="A28" s="6">
        <v>26</v>
      </c>
      <c r="B28" s="7">
        <v>28</v>
      </c>
      <c r="C28" s="7"/>
      <c r="D28" s="7"/>
      <c r="E28" s="7"/>
      <c r="F28" s="7"/>
      <c r="G28" s="7"/>
      <c r="H28" s="9">
        <v>291</v>
      </c>
      <c r="I28" s="9">
        <v>45</v>
      </c>
      <c r="J28" s="10">
        <v>67</v>
      </c>
      <c r="K28" s="10">
        <v>50</v>
      </c>
      <c r="L28" s="12">
        <f>SUM(B28:K28)</f>
        <v>481</v>
      </c>
    </row>
    <row r="29" spans="1:12" ht="12.75">
      <c r="A29" s="6">
        <v>27</v>
      </c>
      <c r="B29" s="7"/>
      <c r="C29" s="7"/>
      <c r="D29" s="7"/>
      <c r="E29" s="7"/>
      <c r="F29" s="7"/>
      <c r="G29" s="7"/>
      <c r="H29" s="9"/>
      <c r="I29" s="9"/>
      <c r="J29" s="10"/>
      <c r="K29" s="10"/>
      <c r="L29" s="12">
        <f>SUM(B29:K29)</f>
        <v>0</v>
      </c>
    </row>
    <row r="30" spans="1:12" ht="12.75">
      <c r="A30" s="6">
        <v>28</v>
      </c>
      <c r="B30" s="7"/>
      <c r="C30" s="7"/>
      <c r="D30" s="7"/>
      <c r="E30" s="7"/>
      <c r="F30" s="7"/>
      <c r="G30" s="7"/>
      <c r="H30" s="9"/>
      <c r="I30" s="9"/>
      <c r="J30" s="10"/>
      <c r="K30" s="10"/>
      <c r="L30" s="12">
        <f>SUM(B30:K30)</f>
        <v>0</v>
      </c>
    </row>
    <row r="31" spans="1:12" ht="12.75">
      <c r="A31" s="6">
        <v>29</v>
      </c>
      <c r="B31" s="7">
        <v>33</v>
      </c>
      <c r="C31" s="7"/>
      <c r="D31" s="7"/>
      <c r="E31" s="7"/>
      <c r="F31" s="7"/>
      <c r="G31" s="7"/>
      <c r="H31" s="9">
        <v>302</v>
      </c>
      <c r="I31" s="9">
        <v>65</v>
      </c>
      <c r="J31" s="10">
        <v>39</v>
      </c>
      <c r="K31" s="10">
        <v>45</v>
      </c>
      <c r="L31" s="12">
        <f>SUM(B31:K31)</f>
        <v>484</v>
      </c>
    </row>
    <row r="32" spans="1:12" ht="12.75">
      <c r="A32" s="6">
        <v>30</v>
      </c>
      <c r="B32" s="7">
        <v>34</v>
      </c>
      <c r="C32" s="7"/>
      <c r="D32" s="7"/>
      <c r="E32" s="7"/>
      <c r="F32" s="7"/>
      <c r="G32" s="7"/>
      <c r="H32" s="9">
        <v>403</v>
      </c>
      <c r="I32" s="9">
        <v>69</v>
      </c>
      <c r="J32" s="10">
        <v>66</v>
      </c>
      <c r="K32" s="10">
        <v>40</v>
      </c>
      <c r="L32" s="12">
        <f>SUM(B32:K32)</f>
        <v>612</v>
      </c>
    </row>
    <row r="33" spans="1:12" ht="12.75">
      <c r="A33" s="6">
        <v>31</v>
      </c>
      <c r="B33" s="10">
        <v>10</v>
      </c>
      <c r="C33" s="7"/>
      <c r="D33" s="7"/>
      <c r="E33" s="7"/>
      <c r="F33" s="7"/>
      <c r="G33" s="7"/>
      <c r="H33" s="9">
        <v>321</v>
      </c>
      <c r="I33" s="9">
        <v>81</v>
      </c>
      <c r="J33" s="10">
        <v>75</v>
      </c>
      <c r="K33" s="10">
        <v>39</v>
      </c>
      <c r="L33" s="12">
        <f>SUM(B33:K33)</f>
        <v>526</v>
      </c>
    </row>
    <row r="34" spans="1:12" ht="12.75">
      <c r="A34" s="13" t="s">
        <v>14</v>
      </c>
      <c r="B34" s="14">
        <f>SUM(B3:B33)</f>
        <v>1360</v>
      </c>
      <c r="C34" s="14">
        <f>SUM(C3:C33)</f>
        <v>0</v>
      </c>
      <c r="D34" s="14">
        <f>SUM(D3:D33)</f>
        <v>0</v>
      </c>
      <c r="E34" s="14">
        <f>SUM(E3:E33)</f>
        <v>0</v>
      </c>
      <c r="F34" s="14">
        <f>SUM(F3:F33)</f>
        <v>0</v>
      </c>
      <c r="G34" s="14">
        <f>SUM(G3:G33)</f>
        <v>0</v>
      </c>
      <c r="H34" s="14">
        <f>SUM(H3:H33)</f>
        <v>7897</v>
      </c>
      <c r="I34" s="14">
        <f>SUM(I3:I33)</f>
        <v>1267</v>
      </c>
      <c r="J34" s="14">
        <f>SUM(J3:J33)</f>
        <v>1489</v>
      </c>
      <c r="K34" s="14">
        <f>SUM(K3:K33)</f>
        <v>1083</v>
      </c>
      <c r="L34" s="12">
        <f>SUM(L3:L33)</f>
        <v>13096</v>
      </c>
    </row>
    <row r="35" spans="1:12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.75">
      <c r="A36" s="16" t="s">
        <v>15</v>
      </c>
      <c r="B36" s="17">
        <f>COUNT(B3:B33)</f>
        <v>21</v>
      </c>
      <c r="C36" s="17">
        <f>COUNT(C3:C33)</f>
        <v>0</v>
      </c>
      <c r="D36" s="17">
        <f>COUNT(D3:D33)</f>
        <v>0</v>
      </c>
      <c r="E36" s="17"/>
      <c r="F36" s="17">
        <f>COUNT(F3:F33)</f>
        <v>0</v>
      </c>
      <c r="G36" s="17">
        <f>COUNT(G3:G33)</f>
        <v>0</v>
      </c>
      <c r="H36" s="17">
        <f>COUNT(H3:H33)</f>
        <v>24</v>
      </c>
      <c r="I36" s="17">
        <f>COUNT(I3:I33)</f>
        <v>24</v>
      </c>
      <c r="J36" s="17">
        <f>COUNT(J3:J33)</f>
        <v>24</v>
      </c>
      <c r="K36" s="17">
        <f>COUNT(K3:K33)</f>
        <v>24</v>
      </c>
      <c r="L36" s="11">
        <f>SUM(B36,D36,F36,G36,H36)</f>
        <v>45</v>
      </c>
    </row>
    <row r="37" spans="1:1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24.75">
      <c r="A38" s="18" t="s">
        <v>16</v>
      </c>
      <c r="B38" s="19">
        <f>B34/B36</f>
        <v>64.76190476190476</v>
      </c>
      <c r="C38" s="19"/>
      <c r="D38" s="20"/>
      <c r="E38" s="20"/>
      <c r="F38" s="20"/>
      <c r="G38" s="20"/>
      <c r="H38" s="19">
        <f>H34/H36</f>
        <v>329.0416666666667</v>
      </c>
      <c r="I38" s="19">
        <f>I34/I36</f>
        <v>52.791666666666664</v>
      </c>
      <c r="J38" s="19">
        <f>J34/J36</f>
        <v>62.041666666666664</v>
      </c>
      <c r="K38" s="19">
        <f>K34/K36</f>
        <v>45.125</v>
      </c>
      <c r="L38" s="19">
        <f>SUM(B38:K38)</f>
        <v>553.7619047619048</v>
      </c>
    </row>
    <row r="39" spans="1:12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36.75">
      <c r="A40" s="21" t="s">
        <v>17</v>
      </c>
      <c r="B40" s="22">
        <f>L34/(L36/2)</f>
        <v>582.0444444444445</v>
      </c>
      <c r="C40" s="15"/>
      <c r="D40" s="7"/>
      <c r="E40" s="7"/>
      <c r="F40" s="7"/>
      <c r="G40" s="7"/>
      <c r="H40" s="7"/>
      <c r="I40" s="7"/>
      <c r="J40" s="7"/>
      <c r="K40" s="7"/>
      <c r="L40" s="15"/>
    </row>
    <row r="41" spans="1:12" ht="24.75">
      <c r="A41" s="23" t="s">
        <v>18</v>
      </c>
      <c r="B41" s="23"/>
      <c r="C41" s="15"/>
      <c r="D41" s="7">
        <f>D38/142</f>
        <v>0</v>
      </c>
      <c r="E41" s="7"/>
      <c r="F41" s="7">
        <f>F38/9</f>
        <v>0</v>
      </c>
      <c r="G41" s="7">
        <f>G38/15</f>
        <v>0</v>
      </c>
      <c r="H41" s="7"/>
      <c r="I41" s="7"/>
      <c r="J41" s="24">
        <f>J38/10</f>
        <v>6.204166666666667</v>
      </c>
      <c r="K41" s="24">
        <f>K38/8</f>
        <v>5.640625</v>
      </c>
      <c r="L41" s="15"/>
    </row>
    <row r="42" spans="1:12" ht="12.75">
      <c r="A42" s="25"/>
      <c r="B42" s="8"/>
      <c r="C42" s="26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2.75">
      <c r="A43" s="27" t="s">
        <v>19</v>
      </c>
      <c r="B43" s="28" t="s">
        <v>20</v>
      </c>
      <c r="C43" s="26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2.75">
      <c r="A44" s="29" t="s">
        <v>21</v>
      </c>
      <c r="B44" s="30">
        <f>'Cititori activi'!$L$4</f>
        <v>7664</v>
      </c>
      <c r="C44" s="26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2.75">
      <c r="A45" s="29" t="s">
        <v>22</v>
      </c>
      <c r="B45" s="30">
        <f>'Cititori activi'!$M$4</f>
        <v>7664</v>
      </c>
      <c r="C45" s="26"/>
      <c r="D45" s="25"/>
      <c r="E45" s="25"/>
      <c r="F45" s="25"/>
      <c r="G45" s="25"/>
      <c r="H45" s="25"/>
      <c r="I45" s="25"/>
      <c r="J45" s="25"/>
      <c r="K45" s="25"/>
      <c r="L45" s="25"/>
    </row>
    <row r="46" spans="1:12" ht="12.75">
      <c r="A46" s="25"/>
      <c r="B46" s="8"/>
      <c r="C46" s="26"/>
      <c r="D46" s="25"/>
      <c r="E46" s="25"/>
      <c r="F46" s="25"/>
      <c r="G46" s="25"/>
      <c r="H46" s="25"/>
      <c r="I46" s="25"/>
      <c r="J46" s="25"/>
      <c r="K46" s="25"/>
      <c r="L46" s="25"/>
    </row>
    <row r="47" spans="1:12" ht="24.75">
      <c r="A47" s="31" t="s">
        <v>23</v>
      </c>
      <c r="B47" s="20">
        <v>31115</v>
      </c>
      <c r="C47" s="26"/>
      <c r="D47" s="25"/>
      <c r="E47" s="25"/>
      <c r="F47" s="25"/>
      <c r="G47" s="25"/>
      <c r="H47" s="25"/>
      <c r="I47" s="25"/>
      <c r="J47" s="25"/>
      <c r="K47" s="25"/>
      <c r="L47" s="25"/>
    </row>
  </sheetData>
  <mergeCells count="3">
    <mergeCell ref="B1:K1"/>
    <mergeCell ref="L1:L2"/>
    <mergeCell ref="A41:B41"/>
  </mergeCells>
  <printOptions/>
  <pageMargins left="0.7875" right="0.393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7"/>
  <sheetViews>
    <sheetView defaultGridColor="0" zoomScale="80" zoomScaleNormal="80" colorId="10" workbookViewId="0" topLeftCell="A13">
      <selection activeCell="G31" sqref="G31"/>
    </sheetView>
  </sheetViews>
  <sheetFormatPr defaultColWidth="12.57421875" defaultRowHeight="12.75"/>
  <cols>
    <col min="1" max="1" width="14.140625" style="0" customWidth="1"/>
    <col min="2" max="16384" width="11.7109375" style="0" customWidth="1"/>
  </cols>
  <sheetData>
    <row r="1" spans="1:12" ht="24.75">
      <c r="A1" s="1" t="s">
        <v>40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3" t="s">
        <v>2</v>
      </c>
    </row>
    <row r="2" spans="1:12" ht="12.75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3"/>
    </row>
    <row r="3" spans="1:12" ht="15">
      <c r="A3" s="6">
        <v>1</v>
      </c>
      <c r="B3" s="57">
        <v>277</v>
      </c>
      <c r="C3" s="57">
        <v>99</v>
      </c>
      <c r="D3" s="57">
        <v>11</v>
      </c>
      <c r="E3" s="59">
        <v>18</v>
      </c>
      <c r="F3" s="57"/>
      <c r="G3" s="60"/>
      <c r="H3" s="57"/>
      <c r="I3" s="57"/>
      <c r="J3" s="54"/>
      <c r="K3" s="54">
        <v>29</v>
      </c>
      <c r="L3" s="61">
        <f>SUM(B3:K3)</f>
        <v>434</v>
      </c>
    </row>
    <row r="4" spans="1:12" ht="15">
      <c r="A4" s="6">
        <v>2</v>
      </c>
      <c r="B4" s="53">
        <v>266</v>
      </c>
      <c r="C4" s="53">
        <v>79</v>
      </c>
      <c r="D4" s="53">
        <v>19</v>
      </c>
      <c r="E4" s="59">
        <v>6</v>
      </c>
      <c r="F4" s="57">
        <v>34</v>
      </c>
      <c r="G4" s="57">
        <v>16</v>
      </c>
      <c r="H4" s="53">
        <v>244</v>
      </c>
      <c r="I4" s="57">
        <v>95</v>
      </c>
      <c r="J4" s="54">
        <v>18</v>
      </c>
      <c r="K4" s="54">
        <v>27</v>
      </c>
      <c r="L4" s="61">
        <f>SUM(B4:K4)</f>
        <v>804</v>
      </c>
    </row>
    <row r="5" spans="1:12" ht="15">
      <c r="A5" s="6">
        <v>3</v>
      </c>
      <c r="B5" s="53">
        <v>211</v>
      </c>
      <c r="C5" s="53">
        <v>53</v>
      </c>
      <c r="D5" s="53">
        <v>38</v>
      </c>
      <c r="E5" s="59">
        <v>7</v>
      </c>
      <c r="F5" s="53">
        <v>22</v>
      </c>
      <c r="G5" s="53">
        <v>4</v>
      </c>
      <c r="H5" s="53">
        <v>261</v>
      </c>
      <c r="I5" s="53">
        <v>67</v>
      </c>
      <c r="J5" s="54">
        <v>14</v>
      </c>
      <c r="K5" s="54">
        <v>25</v>
      </c>
      <c r="L5" s="61">
        <f>SUM(B5:K5)</f>
        <v>702</v>
      </c>
    </row>
    <row r="6" spans="1:12" ht="15">
      <c r="A6" s="6">
        <v>4</v>
      </c>
      <c r="B6" s="53">
        <v>207</v>
      </c>
      <c r="C6" s="53">
        <v>52</v>
      </c>
      <c r="D6" s="53">
        <v>19</v>
      </c>
      <c r="E6" s="59">
        <v>5</v>
      </c>
      <c r="F6" s="53">
        <v>25</v>
      </c>
      <c r="G6" s="53">
        <v>14</v>
      </c>
      <c r="H6" s="53">
        <v>171</v>
      </c>
      <c r="I6" s="53">
        <v>43</v>
      </c>
      <c r="J6" s="54">
        <v>12</v>
      </c>
      <c r="K6" s="54">
        <v>50</v>
      </c>
      <c r="L6" s="61">
        <f>SUM(B6:K6)</f>
        <v>598</v>
      </c>
    </row>
    <row r="7" spans="1:12" ht="15">
      <c r="A7" s="6">
        <v>5</v>
      </c>
      <c r="B7" s="53">
        <v>330</v>
      </c>
      <c r="C7" s="53">
        <v>70</v>
      </c>
      <c r="D7" s="53">
        <v>29</v>
      </c>
      <c r="E7" s="59">
        <v>10</v>
      </c>
      <c r="F7" s="53">
        <v>37</v>
      </c>
      <c r="G7" s="53">
        <v>35</v>
      </c>
      <c r="H7" s="53">
        <v>296</v>
      </c>
      <c r="I7" s="53">
        <v>84</v>
      </c>
      <c r="J7" s="54">
        <v>21</v>
      </c>
      <c r="K7" s="54">
        <v>32</v>
      </c>
      <c r="L7" s="61">
        <f>SUM(B7:K7)</f>
        <v>944</v>
      </c>
    </row>
    <row r="8" spans="1:12" ht="15">
      <c r="A8" s="6">
        <v>6</v>
      </c>
      <c r="B8" s="53">
        <v>198</v>
      </c>
      <c r="C8" s="53">
        <v>51</v>
      </c>
      <c r="D8" s="53">
        <v>24</v>
      </c>
      <c r="E8" s="59">
        <v>4</v>
      </c>
      <c r="F8" s="53">
        <v>25</v>
      </c>
      <c r="G8" s="53">
        <v>17</v>
      </c>
      <c r="H8" s="53">
        <v>141</v>
      </c>
      <c r="I8" s="53">
        <v>53</v>
      </c>
      <c r="J8" s="54">
        <v>16</v>
      </c>
      <c r="K8" s="54"/>
      <c r="L8" s="61">
        <f>SUM(B8:K8)</f>
        <v>529</v>
      </c>
    </row>
    <row r="9" spans="1:12" ht="15">
      <c r="A9" s="6">
        <v>7</v>
      </c>
      <c r="B9" s="53"/>
      <c r="C9" s="53"/>
      <c r="D9" s="53"/>
      <c r="E9" s="59"/>
      <c r="F9" s="53"/>
      <c r="G9" s="53">
        <v>2</v>
      </c>
      <c r="H9" s="53"/>
      <c r="I9" s="53"/>
      <c r="J9" s="54"/>
      <c r="K9" s="54"/>
      <c r="L9" s="61">
        <f>SUM(B9:K9)</f>
        <v>2</v>
      </c>
    </row>
    <row r="10" spans="1:12" ht="15">
      <c r="A10" s="6">
        <v>8</v>
      </c>
      <c r="B10" s="53">
        <v>277</v>
      </c>
      <c r="C10" s="53">
        <v>84</v>
      </c>
      <c r="D10" s="53">
        <v>31</v>
      </c>
      <c r="E10" s="59">
        <v>8</v>
      </c>
      <c r="F10" s="53"/>
      <c r="G10" s="53"/>
      <c r="H10" s="53"/>
      <c r="I10" s="53"/>
      <c r="J10" s="54"/>
      <c r="K10" s="54">
        <v>30</v>
      </c>
      <c r="L10" s="61">
        <f>SUM(B10:K10)</f>
        <v>430</v>
      </c>
    </row>
    <row r="11" spans="1:12" ht="15">
      <c r="A11" s="6">
        <v>9</v>
      </c>
      <c r="B11" s="53">
        <v>244</v>
      </c>
      <c r="C11" s="53">
        <v>56</v>
      </c>
      <c r="D11" s="53">
        <v>28</v>
      </c>
      <c r="E11" s="59">
        <v>8</v>
      </c>
      <c r="F11" s="53">
        <v>25</v>
      </c>
      <c r="G11" s="53"/>
      <c r="H11" s="53">
        <v>187</v>
      </c>
      <c r="I11" s="53">
        <v>62</v>
      </c>
      <c r="J11" s="54">
        <v>19</v>
      </c>
      <c r="K11" s="54">
        <v>41</v>
      </c>
      <c r="L11" s="61">
        <f>SUM(B11:K11)</f>
        <v>670</v>
      </c>
    </row>
    <row r="12" spans="1:12" ht="15">
      <c r="A12" s="6">
        <v>10</v>
      </c>
      <c r="B12" s="53">
        <v>316</v>
      </c>
      <c r="C12" s="53">
        <v>49</v>
      </c>
      <c r="D12" s="53">
        <v>30</v>
      </c>
      <c r="E12" s="59">
        <v>6</v>
      </c>
      <c r="F12" s="53">
        <v>22</v>
      </c>
      <c r="G12" s="53">
        <v>27</v>
      </c>
      <c r="H12" s="53">
        <v>257</v>
      </c>
      <c r="I12" s="53">
        <v>65</v>
      </c>
      <c r="J12" s="54">
        <v>26</v>
      </c>
      <c r="K12" s="54">
        <v>28</v>
      </c>
      <c r="L12" s="61">
        <f>SUM(B12:K12)</f>
        <v>826</v>
      </c>
    </row>
    <row r="13" spans="1:12" ht="15">
      <c r="A13" s="6">
        <v>11</v>
      </c>
      <c r="B13" s="53">
        <v>294</v>
      </c>
      <c r="C13" s="53">
        <v>72</v>
      </c>
      <c r="D13" s="53">
        <v>30</v>
      </c>
      <c r="E13" s="59">
        <v>8</v>
      </c>
      <c r="F13" s="53">
        <v>31</v>
      </c>
      <c r="G13" s="53">
        <v>16</v>
      </c>
      <c r="H13" s="53">
        <v>150</v>
      </c>
      <c r="I13" s="53">
        <v>37</v>
      </c>
      <c r="J13" s="54">
        <v>15</v>
      </c>
      <c r="K13" s="54">
        <v>41</v>
      </c>
      <c r="L13" s="61">
        <f>SUM(B13:K13)</f>
        <v>694</v>
      </c>
    </row>
    <row r="14" spans="1:12" ht="15">
      <c r="A14" s="6">
        <v>12</v>
      </c>
      <c r="B14" s="53">
        <v>292</v>
      </c>
      <c r="C14" s="53">
        <v>73</v>
      </c>
      <c r="D14" s="53">
        <v>25</v>
      </c>
      <c r="E14" s="59">
        <v>14</v>
      </c>
      <c r="F14" s="53">
        <v>42</v>
      </c>
      <c r="G14" s="53">
        <v>23</v>
      </c>
      <c r="H14" s="53">
        <v>188</v>
      </c>
      <c r="I14" s="53">
        <v>56</v>
      </c>
      <c r="J14" s="54">
        <v>20</v>
      </c>
      <c r="K14" s="54">
        <v>24</v>
      </c>
      <c r="L14" s="61">
        <f>SUM(B14:K14)</f>
        <v>757</v>
      </c>
    </row>
    <row r="15" spans="1:12" ht="15">
      <c r="A15" s="6">
        <v>13</v>
      </c>
      <c r="B15" s="53">
        <v>261</v>
      </c>
      <c r="C15" s="53">
        <v>56</v>
      </c>
      <c r="D15" s="53">
        <v>30</v>
      </c>
      <c r="E15" s="59">
        <v>6</v>
      </c>
      <c r="F15" s="53">
        <v>41</v>
      </c>
      <c r="G15" s="53">
        <v>24</v>
      </c>
      <c r="H15" s="53">
        <v>147</v>
      </c>
      <c r="I15" s="53">
        <v>54</v>
      </c>
      <c r="J15" s="54">
        <v>10</v>
      </c>
      <c r="K15" s="54"/>
      <c r="L15" s="61">
        <f>SUM(B15:K15)</f>
        <v>629</v>
      </c>
    </row>
    <row r="16" spans="1:12" ht="15">
      <c r="A16" s="6">
        <v>14</v>
      </c>
      <c r="B16" s="53"/>
      <c r="C16" s="53"/>
      <c r="D16" s="53"/>
      <c r="E16" s="59"/>
      <c r="F16" s="53"/>
      <c r="G16" s="53"/>
      <c r="H16" s="53"/>
      <c r="I16" s="53"/>
      <c r="J16" s="54"/>
      <c r="K16" s="54"/>
      <c r="L16" s="61">
        <f>SUM(B16:K16)</f>
        <v>0</v>
      </c>
    </row>
    <row r="17" spans="1:12" ht="15">
      <c r="A17" s="6">
        <v>15</v>
      </c>
      <c r="B17" s="53">
        <v>318</v>
      </c>
      <c r="C17" s="53">
        <v>101</v>
      </c>
      <c r="D17" s="53">
        <v>26</v>
      </c>
      <c r="E17" s="62">
        <v>7</v>
      </c>
      <c r="F17" s="53"/>
      <c r="G17" s="53"/>
      <c r="H17" s="53"/>
      <c r="I17" s="53"/>
      <c r="J17" s="54"/>
      <c r="K17" s="54">
        <v>34</v>
      </c>
      <c r="L17" s="61">
        <f>SUM(B17:K17)</f>
        <v>486</v>
      </c>
    </row>
    <row r="18" spans="1:12" ht="15">
      <c r="A18" s="6">
        <v>16</v>
      </c>
      <c r="B18" s="53">
        <v>278</v>
      </c>
      <c r="C18" s="53">
        <v>82</v>
      </c>
      <c r="D18" s="53">
        <v>33</v>
      </c>
      <c r="E18" s="59">
        <v>14</v>
      </c>
      <c r="F18" s="53">
        <v>39</v>
      </c>
      <c r="G18" s="53">
        <v>35</v>
      </c>
      <c r="H18" s="53">
        <v>166</v>
      </c>
      <c r="I18" s="53">
        <v>52</v>
      </c>
      <c r="J18" s="54">
        <v>18</v>
      </c>
      <c r="K18" s="54">
        <v>42</v>
      </c>
      <c r="L18" s="61">
        <f>SUM(B18:K18)</f>
        <v>759</v>
      </c>
    </row>
    <row r="19" spans="1:12" ht="15">
      <c r="A19" s="6">
        <v>17</v>
      </c>
      <c r="B19" s="53">
        <v>285</v>
      </c>
      <c r="C19" s="53">
        <v>57</v>
      </c>
      <c r="D19" s="53">
        <v>37</v>
      </c>
      <c r="E19" s="59">
        <v>10</v>
      </c>
      <c r="F19" s="53">
        <v>44</v>
      </c>
      <c r="G19" s="53">
        <v>2</v>
      </c>
      <c r="H19" s="53">
        <v>227</v>
      </c>
      <c r="I19" s="53">
        <v>77</v>
      </c>
      <c r="J19" s="54">
        <v>25</v>
      </c>
      <c r="K19" s="54">
        <v>25</v>
      </c>
      <c r="L19" s="61">
        <f>SUM(B19:K19)</f>
        <v>789</v>
      </c>
    </row>
    <row r="20" spans="1:12" ht="15">
      <c r="A20" s="6">
        <v>18</v>
      </c>
      <c r="B20" s="53">
        <v>256</v>
      </c>
      <c r="C20" s="53">
        <v>50</v>
      </c>
      <c r="D20" s="53">
        <v>28</v>
      </c>
      <c r="E20" s="59">
        <v>11</v>
      </c>
      <c r="F20" s="53">
        <v>43</v>
      </c>
      <c r="G20" s="53">
        <v>20</v>
      </c>
      <c r="H20" s="53">
        <v>143</v>
      </c>
      <c r="I20" s="53">
        <v>36</v>
      </c>
      <c r="J20" s="54">
        <v>21</v>
      </c>
      <c r="K20" s="54">
        <v>46</v>
      </c>
      <c r="L20" s="61">
        <f>SUM(B20:K20)</f>
        <v>654</v>
      </c>
    </row>
    <row r="21" spans="1:12" ht="15">
      <c r="A21" s="6">
        <v>19</v>
      </c>
      <c r="B21" s="53">
        <v>329</v>
      </c>
      <c r="C21" s="53">
        <v>68</v>
      </c>
      <c r="D21" s="53">
        <v>39</v>
      </c>
      <c r="E21" s="59">
        <v>6</v>
      </c>
      <c r="F21" s="53">
        <v>48</v>
      </c>
      <c r="G21" s="53">
        <v>29</v>
      </c>
      <c r="H21" s="53">
        <v>239</v>
      </c>
      <c r="I21" s="53">
        <v>76</v>
      </c>
      <c r="J21" s="54">
        <v>27</v>
      </c>
      <c r="K21" s="54">
        <v>31</v>
      </c>
      <c r="L21" s="61">
        <f>SUM(B21:K21)</f>
        <v>892</v>
      </c>
    </row>
    <row r="22" spans="1:12" ht="15">
      <c r="A22" s="6">
        <v>20</v>
      </c>
      <c r="B22" s="53">
        <v>298</v>
      </c>
      <c r="C22" s="53">
        <v>60</v>
      </c>
      <c r="D22" s="53">
        <v>34</v>
      </c>
      <c r="E22" s="59">
        <v>7</v>
      </c>
      <c r="F22" s="53">
        <v>33</v>
      </c>
      <c r="G22" s="53">
        <v>13</v>
      </c>
      <c r="H22" s="53">
        <v>168</v>
      </c>
      <c r="I22" s="53">
        <v>59</v>
      </c>
      <c r="J22" s="54">
        <v>20</v>
      </c>
      <c r="K22" s="54"/>
      <c r="L22" s="61">
        <f>SUM(B22:K22)</f>
        <v>692</v>
      </c>
    </row>
    <row r="23" spans="1:12" ht="15">
      <c r="A23" s="6">
        <v>21</v>
      </c>
      <c r="B23" s="53"/>
      <c r="C23" s="53"/>
      <c r="D23" s="53"/>
      <c r="E23" s="59"/>
      <c r="F23" s="53"/>
      <c r="G23" s="53"/>
      <c r="H23" s="53"/>
      <c r="I23" s="53"/>
      <c r="J23" s="54"/>
      <c r="K23" s="54"/>
      <c r="L23" s="61">
        <f>SUM(B23:K23)</f>
        <v>0</v>
      </c>
    </row>
    <row r="24" spans="1:12" ht="15">
      <c r="A24" s="6">
        <v>22</v>
      </c>
      <c r="B24" s="53">
        <v>342</v>
      </c>
      <c r="C24" s="53">
        <v>117</v>
      </c>
      <c r="D24" s="53">
        <v>20</v>
      </c>
      <c r="E24" s="59">
        <v>8</v>
      </c>
      <c r="F24" s="53"/>
      <c r="G24" s="53"/>
      <c r="H24" s="53"/>
      <c r="I24" s="53"/>
      <c r="J24" s="54"/>
      <c r="K24" s="54">
        <v>33</v>
      </c>
      <c r="L24" s="61">
        <f>SUM(B24:K24)</f>
        <v>520</v>
      </c>
    </row>
    <row r="25" spans="1:12" ht="15">
      <c r="A25" s="6">
        <v>23</v>
      </c>
      <c r="B25" s="53">
        <v>327</v>
      </c>
      <c r="C25" s="53">
        <v>71</v>
      </c>
      <c r="D25" s="53">
        <v>51</v>
      </c>
      <c r="E25" s="59">
        <v>14</v>
      </c>
      <c r="F25" s="53">
        <v>35</v>
      </c>
      <c r="G25" s="53">
        <v>25</v>
      </c>
      <c r="H25" s="53">
        <v>193</v>
      </c>
      <c r="I25" s="53">
        <v>63</v>
      </c>
      <c r="J25" s="54">
        <v>22</v>
      </c>
      <c r="K25" s="54">
        <v>35</v>
      </c>
      <c r="L25" s="61">
        <f>SUM(B25:K25)</f>
        <v>836</v>
      </c>
    </row>
    <row r="26" spans="1:12" ht="15">
      <c r="A26" s="6">
        <v>24</v>
      </c>
      <c r="B26" s="53">
        <v>373</v>
      </c>
      <c r="C26" s="53">
        <v>74</v>
      </c>
      <c r="D26" s="53">
        <v>41</v>
      </c>
      <c r="E26" s="59">
        <v>14</v>
      </c>
      <c r="F26" s="53">
        <v>49</v>
      </c>
      <c r="G26" s="53">
        <v>39</v>
      </c>
      <c r="H26" s="53">
        <v>248</v>
      </c>
      <c r="I26" s="53">
        <v>74</v>
      </c>
      <c r="J26" s="54">
        <v>25</v>
      </c>
      <c r="K26" s="54">
        <v>36</v>
      </c>
      <c r="L26" s="61">
        <f>SUM(B26:K26)</f>
        <v>973</v>
      </c>
    </row>
    <row r="27" spans="1:12" ht="15">
      <c r="A27" s="6">
        <v>25</v>
      </c>
      <c r="B27" s="53">
        <v>269</v>
      </c>
      <c r="C27" s="53">
        <v>38</v>
      </c>
      <c r="D27" s="53">
        <v>34</v>
      </c>
      <c r="E27" s="59">
        <v>12</v>
      </c>
      <c r="F27" s="53">
        <v>40</v>
      </c>
      <c r="G27" s="53">
        <v>25</v>
      </c>
      <c r="H27" s="53">
        <v>129</v>
      </c>
      <c r="I27" s="53">
        <v>34</v>
      </c>
      <c r="J27" s="54">
        <v>27</v>
      </c>
      <c r="K27" s="54">
        <v>43</v>
      </c>
      <c r="L27" s="61">
        <f>SUM(B27:K27)</f>
        <v>651</v>
      </c>
    </row>
    <row r="28" spans="1:12" ht="15">
      <c r="A28" s="6">
        <v>26</v>
      </c>
      <c r="B28" s="53">
        <v>326</v>
      </c>
      <c r="C28" s="53">
        <v>68</v>
      </c>
      <c r="D28" s="53">
        <v>63</v>
      </c>
      <c r="E28" s="59">
        <v>9</v>
      </c>
      <c r="F28" s="53">
        <v>63</v>
      </c>
      <c r="G28" s="53">
        <v>27</v>
      </c>
      <c r="H28" s="53">
        <v>208</v>
      </c>
      <c r="I28" s="53">
        <v>85</v>
      </c>
      <c r="J28" s="54">
        <v>21</v>
      </c>
      <c r="K28" s="54"/>
      <c r="L28" s="61">
        <f>SUM(B28:K28)</f>
        <v>870</v>
      </c>
    </row>
    <row r="29" spans="1:12" ht="15">
      <c r="A29" s="6">
        <v>27</v>
      </c>
      <c r="B29" s="53"/>
      <c r="C29" s="53"/>
      <c r="D29" s="53"/>
      <c r="E29" s="59"/>
      <c r="F29" s="53"/>
      <c r="G29" s="53"/>
      <c r="H29" s="53"/>
      <c r="I29" s="53"/>
      <c r="J29" s="54"/>
      <c r="K29" s="54"/>
      <c r="L29" s="61">
        <f>SUM(B29:K29)</f>
        <v>0</v>
      </c>
    </row>
    <row r="30" spans="1:12" ht="15">
      <c r="A30" s="6">
        <v>28</v>
      </c>
      <c r="B30" s="53"/>
      <c r="C30" s="53"/>
      <c r="D30" s="53"/>
      <c r="E30" s="59"/>
      <c r="F30" s="53"/>
      <c r="G30" s="53"/>
      <c r="H30" s="53"/>
      <c r="I30" s="53"/>
      <c r="J30" s="54"/>
      <c r="K30" s="54"/>
      <c r="L30" s="61">
        <f>SUM(B30:K30)</f>
        <v>0</v>
      </c>
    </row>
    <row r="31" spans="1:12" ht="15">
      <c r="A31" s="6">
        <v>29</v>
      </c>
      <c r="B31" s="53">
        <v>440</v>
      </c>
      <c r="C31" s="53">
        <v>111</v>
      </c>
      <c r="D31" s="53">
        <v>35</v>
      </c>
      <c r="E31" s="59">
        <v>8</v>
      </c>
      <c r="F31" s="53"/>
      <c r="G31" s="53"/>
      <c r="H31" s="53"/>
      <c r="I31" s="53"/>
      <c r="J31" s="54"/>
      <c r="K31" s="54">
        <v>30</v>
      </c>
      <c r="L31" s="61">
        <f>SUM(B31:K31)</f>
        <v>624</v>
      </c>
    </row>
    <row r="32" spans="1:12" ht="15">
      <c r="A32" s="6">
        <v>30</v>
      </c>
      <c r="B32" s="53">
        <v>350</v>
      </c>
      <c r="C32" s="53">
        <v>77</v>
      </c>
      <c r="D32" s="53">
        <v>51</v>
      </c>
      <c r="E32" s="59">
        <v>25</v>
      </c>
      <c r="F32" s="53">
        <v>34</v>
      </c>
      <c r="G32" s="53">
        <v>15</v>
      </c>
      <c r="H32" s="53">
        <v>227</v>
      </c>
      <c r="I32" s="53">
        <v>90</v>
      </c>
      <c r="J32" s="54">
        <v>18</v>
      </c>
      <c r="K32" s="54">
        <v>38</v>
      </c>
      <c r="L32" s="61">
        <f>SUM(B32:K32)</f>
        <v>925</v>
      </c>
    </row>
    <row r="33" spans="1:12" ht="15">
      <c r="A33" s="6">
        <v>31</v>
      </c>
      <c r="B33" s="46">
        <v>395</v>
      </c>
      <c r="C33" s="46">
        <v>85</v>
      </c>
      <c r="D33" s="46">
        <v>31</v>
      </c>
      <c r="E33" s="48">
        <v>18</v>
      </c>
      <c r="F33" s="46">
        <v>50</v>
      </c>
      <c r="G33" s="53">
        <v>36</v>
      </c>
      <c r="H33" s="53">
        <v>298</v>
      </c>
      <c r="I33" s="53">
        <v>114</v>
      </c>
      <c r="J33" s="45">
        <v>21</v>
      </c>
      <c r="K33" s="45"/>
      <c r="L33" s="61">
        <f>SUM(B33:K33)</f>
        <v>1048</v>
      </c>
    </row>
    <row r="34" spans="1:12" ht="12.75">
      <c r="A34" s="13" t="s">
        <v>14</v>
      </c>
      <c r="B34" s="14">
        <f>SUM(B3:B33)</f>
        <v>7759</v>
      </c>
      <c r="C34" s="14">
        <f>SUM(C3:C33)</f>
        <v>1853</v>
      </c>
      <c r="D34" s="14">
        <f>SUM(D3:D33)</f>
        <v>837</v>
      </c>
      <c r="E34" s="14">
        <f>SUM(E3:E33)</f>
        <v>263</v>
      </c>
      <c r="F34" s="14">
        <f>SUM(F3:F33)</f>
        <v>782</v>
      </c>
      <c r="G34" s="14">
        <f>SUM(G3:G33)</f>
        <v>444</v>
      </c>
      <c r="H34" s="14">
        <f>SUM(H3:H33)</f>
        <v>4288</v>
      </c>
      <c r="I34" s="14">
        <f>SUM(I3:I33)</f>
        <v>1376</v>
      </c>
      <c r="J34" s="14">
        <f>SUM(J3:J33)</f>
        <v>416</v>
      </c>
      <c r="K34" s="14">
        <f>SUM(K3:K33)</f>
        <v>720</v>
      </c>
      <c r="L34" s="12">
        <f>SUM(L3:L33)</f>
        <v>18738</v>
      </c>
    </row>
    <row r="35" spans="1:12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.75">
      <c r="A36" s="16" t="s">
        <v>15</v>
      </c>
      <c r="B36" s="17">
        <f>COUNT(B3:B33)</f>
        <v>26</v>
      </c>
      <c r="C36" s="17">
        <f>COUNT(C3:C33)</f>
        <v>26</v>
      </c>
      <c r="D36" s="17">
        <f>COUNT(D3:D33)</f>
        <v>26</v>
      </c>
      <c r="E36" s="17">
        <f>COUNT(E3:E33)</f>
        <v>26</v>
      </c>
      <c r="F36" s="17">
        <f>COUNT(F3:F33)</f>
        <v>21</v>
      </c>
      <c r="G36" s="17">
        <f>COUNT(G3:G33)</f>
        <v>21</v>
      </c>
      <c r="H36" s="17">
        <f>COUNT(H3:H33)</f>
        <v>21</v>
      </c>
      <c r="I36" s="17">
        <f>COUNT(I3:I33)</f>
        <v>21</v>
      </c>
      <c r="J36" s="17">
        <f>COUNT(J3:J33)</f>
        <v>21</v>
      </c>
      <c r="K36" s="17">
        <f>COUNT(K3:K33)</f>
        <v>21</v>
      </c>
      <c r="L36" s="11">
        <f>SUM(B36,D36,F36,G36,H36)</f>
        <v>115</v>
      </c>
    </row>
    <row r="37" spans="1:1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24.75">
      <c r="A38" s="18" t="s">
        <v>16</v>
      </c>
      <c r="B38" s="19">
        <f>B34/B36</f>
        <v>298.4230769230769</v>
      </c>
      <c r="C38" s="19">
        <f>C34/C36</f>
        <v>71.26923076923077</v>
      </c>
      <c r="D38" s="19">
        <f>D34/D36</f>
        <v>32.19230769230769</v>
      </c>
      <c r="E38" s="19">
        <f>E34/E36</f>
        <v>10.115384615384615</v>
      </c>
      <c r="F38" s="19">
        <f>F34/F36</f>
        <v>37.23809523809524</v>
      </c>
      <c r="G38" s="19">
        <f>G34/G36</f>
        <v>21.142857142857142</v>
      </c>
      <c r="H38" s="19">
        <f>H34/H36</f>
        <v>204.1904761904762</v>
      </c>
      <c r="I38" s="19">
        <f>I34/I36</f>
        <v>65.52380952380952</v>
      </c>
      <c r="J38" s="19">
        <f>J34/J36</f>
        <v>19.80952380952381</v>
      </c>
      <c r="K38" s="19">
        <f>K34/K36</f>
        <v>34.285714285714285</v>
      </c>
      <c r="L38" s="19">
        <f>SUM(B38:K38)</f>
        <v>794.1904761904761</v>
      </c>
    </row>
    <row r="39" spans="1:12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36.75">
      <c r="A40" s="21" t="s">
        <v>17</v>
      </c>
      <c r="B40" s="22">
        <f>L34/(L36/5)</f>
        <v>814.695652173913</v>
      </c>
      <c r="C40" s="32"/>
      <c r="L40" s="32"/>
    </row>
    <row r="41" spans="1:12" ht="24.75">
      <c r="A41" s="23" t="s">
        <v>18</v>
      </c>
      <c r="B41" s="56"/>
      <c r="C41" s="15"/>
      <c r="D41" s="20">
        <f>D38/142</f>
        <v>0.22670639219934996</v>
      </c>
      <c r="E41" s="20">
        <f>E38/8</f>
        <v>1.2644230769230769</v>
      </c>
      <c r="F41" s="20">
        <f>F38/9</f>
        <v>4.137566137566138</v>
      </c>
      <c r="G41" s="20">
        <f>G38/16</f>
        <v>1.3214285714285714</v>
      </c>
      <c r="H41" s="7"/>
      <c r="I41" s="7"/>
      <c r="J41" s="24">
        <f>J38/10</f>
        <v>1.980952380952381</v>
      </c>
      <c r="K41" s="24">
        <f>K38/8</f>
        <v>4.285714285714286</v>
      </c>
      <c r="L41" s="32"/>
    </row>
    <row r="42" spans="1:12" ht="12.75">
      <c r="A42" s="25"/>
      <c r="B42" s="8"/>
      <c r="C42" s="26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2.75">
      <c r="A43" s="41" t="s">
        <v>41</v>
      </c>
      <c r="B43" s="34" t="s">
        <v>20</v>
      </c>
      <c r="C43" s="26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2.75">
      <c r="A44" s="41"/>
      <c r="B44" s="36">
        <v>7927</v>
      </c>
      <c r="C44" s="26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2.75">
      <c r="A45" s="42" t="s">
        <v>22</v>
      </c>
      <c r="B45" s="36">
        <v>20960</v>
      </c>
      <c r="C45" s="26"/>
      <c r="D45" s="25"/>
      <c r="E45" s="25"/>
      <c r="F45" s="25"/>
      <c r="G45" s="25"/>
      <c r="H45" s="25"/>
      <c r="I45" s="25"/>
      <c r="J45" s="25"/>
      <c r="K45" s="25"/>
      <c r="L45" s="25"/>
    </row>
    <row r="47" spans="1:2" ht="24.75">
      <c r="A47" s="31" t="s">
        <v>23</v>
      </c>
      <c r="B47" s="20">
        <v>37637</v>
      </c>
    </row>
  </sheetData>
  <sheetProtection sheet="1" objects="1" scenarios="1"/>
  <mergeCells count="3">
    <mergeCell ref="B1:K1"/>
    <mergeCell ref="L1:L2"/>
    <mergeCell ref="A43:A4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7"/>
  <sheetViews>
    <sheetView defaultGridColor="0" zoomScale="80" zoomScaleNormal="80" colorId="10" workbookViewId="0" topLeftCell="A1">
      <selection activeCell="D48" sqref="D48"/>
    </sheetView>
  </sheetViews>
  <sheetFormatPr defaultColWidth="12.57421875" defaultRowHeight="12.75"/>
  <cols>
    <col min="1" max="1" width="13.421875" style="0" customWidth="1"/>
    <col min="2" max="16384" width="11.7109375" style="0" customWidth="1"/>
  </cols>
  <sheetData>
    <row r="1" spans="1:12" ht="24.75">
      <c r="A1" s="1" t="s">
        <v>42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3" t="s">
        <v>2</v>
      </c>
    </row>
    <row r="2" spans="1:12" ht="12.75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3"/>
    </row>
    <row r="3" spans="1:12" ht="13.5">
      <c r="A3" s="6">
        <v>1</v>
      </c>
      <c r="B3" s="44">
        <v>317</v>
      </c>
      <c r="C3" s="44">
        <v>65</v>
      </c>
      <c r="D3" s="44">
        <v>44</v>
      </c>
      <c r="E3" s="48">
        <v>15</v>
      </c>
      <c r="F3" s="40">
        <v>35</v>
      </c>
      <c r="G3" s="40">
        <v>25</v>
      </c>
      <c r="H3" s="40">
        <v>178</v>
      </c>
      <c r="I3" s="40">
        <v>36</v>
      </c>
      <c r="J3" s="45">
        <v>18</v>
      </c>
      <c r="K3" s="45">
        <v>32</v>
      </c>
      <c r="L3" s="12">
        <f>SUM(B3:K3)</f>
        <v>765</v>
      </c>
    </row>
    <row r="4" spans="1:12" ht="13.5">
      <c r="A4" s="6">
        <v>2</v>
      </c>
      <c r="B4" s="46">
        <v>296</v>
      </c>
      <c r="C4" s="46">
        <v>64</v>
      </c>
      <c r="D4" s="46">
        <v>44</v>
      </c>
      <c r="E4" s="48">
        <v>14</v>
      </c>
      <c r="F4" s="63">
        <v>52</v>
      </c>
      <c r="G4" s="63">
        <v>34</v>
      </c>
      <c r="H4" s="63">
        <v>197</v>
      </c>
      <c r="I4" s="63">
        <v>49</v>
      </c>
      <c r="J4" s="45">
        <v>23</v>
      </c>
      <c r="K4" s="45">
        <v>41</v>
      </c>
      <c r="L4" s="12">
        <f>SUM(B4:K4)</f>
        <v>814</v>
      </c>
    </row>
    <row r="5" spans="1:12" ht="13.5">
      <c r="A5" s="6">
        <v>3</v>
      </c>
      <c r="B5" s="46">
        <v>362</v>
      </c>
      <c r="C5" s="46">
        <v>70</v>
      </c>
      <c r="D5" s="46">
        <v>55</v>
      </c>
      <c r="E5" s="48">
        <v>13</v>
      </c>
      <c r="F5" s="63">
        <v>41</v>
      </c>
      <c r="G5" s="63">
        <v>26</v>
      </c>
      <c r="H5" s="63">
        <v>167</v>
      </c>
      <c r="I5" s="63">
        <v>54</v>
      </c>
      <c r="J5" s="45">
        <v>18</v>
      </c>
      <c r="K5" s="45">
        <v>35</v>
      </c>
      <c r="L5" s="12">
        <f>SUM(B5:K5)</f>
        <v>841</v>
      </c>
    </row>
    <row r="6" spans="1:12" ht="13.5">
      <c r="A6" s="6">
        <v>4</v>
      </c>
      <c r="B6" s="46"/>
      <c r="C6" s="46"/>
      <c r="D6" s="46"/>
      <c r="E6" s="48"/>
      <c r="F6" s="63"/>
      <c r="G6" s="63"/>
      <c r="H6" s="63"/>
      <c r="I6" s="63"/>
      <c r="J6" s="45"/>
      <c r="K6" s="45"/>
      <c r="L6" s="12">
        <f>SUM(B6:K6)</f>
        <v>0</v>
      </c>
    </row>
    <row r="7" spans="1:12" ht="13.5">
      <c r="A7" s="6">
        <v>5</v>
      </c>
      <c r="B7" s="46">
        <v>328</v>
      </c>
      <c r="C7" s="46">
        <v>84</v>
      </c>
      <c r="D7" s="46">
        <v>31</v>
      </c>
      <c r="E7" s="48">
        <v>10</v>
      </c>
      <c r="F7" s="63"/>
      <c r="G7" s="63"/>
      <c r="H7" s="63"/>
      <c r="I7" s="63"/>
      <c r="J7" s="45"/>
      <c r="K7" s="45"/>
      <c r="L7" s="12">
        <f>SUM(B7:K7)</f>
        <v>453</v>
      </c>
    </row>
    <row r="8" spans="1:12" ht="13.5">
      <c r="A8" s="6">
        <v>6</v>
      </c>
      <c r="B8" s="46">
        <v>407</v>
      </c>
      <c r="C8" s="46">
        <v>90</v>
      </c>
      <c r="D8" s="46">
        <v>41</v>
      </c>
      <c r="E8" s="48">
        <v>15</v>
      </c>
      <c r="F8" s="63">
        <v>45</v>
      </c>
      <c r="G8" s="63">
        <v>25</v>
      </c>
      <c r="H8" s="63">
        <v>177</v>
      </c>
      <c r="I8" s="63">
        <v>54</v>
      </c>
      <c r="J8" s="45">
        <v>19</v>
      </c>
      <c r="K8" s="45">
        <v>34</v>
      </c>
      <c r="L8" s="12">
        <f>SUM(B8:K8)</f>
        <v>907</v>
      </c>
    </row>
    <row r="9" spans="1:12" ht="13.5">
      <c r="A9" s="6">
        <v>7</v>
      </c>
      <c r="B9" s="46">
        <v>376</v>
      </c>
      <c r="C9" s="46">
        <v>74</v>
      </c>
      <c r="D9" s="46">
        <v>49</v>
      </c>
      <c r="E9" s="48">
        <v>16</v>
      </c>
      <c r="F9" s="63">
        <v>55</v>
      </c>
      <c r="G9" s="63">
        <v>36</v>
      </c>
      <c r="H9" s="63">
        <v>241</v>
      </c>
      <c r="I9" s="63">
        <v>84</v>
      </c>
      <c r="J9" s="45">
        <v>21</v>
      </c>
      <c r="K9" s="45">
        <v>39</v>
      </c>
      <c r="L9" s="12">
        <f>SUM(B9:K9)</f>
        <v>991</v>
      </c>
    </row>
    <row r="10" spans="1:12" ht="13.5">
      <c r="A10" s="6">
        <v>8</v>
      </c>
      <c r="B10" s="46">
        <v>312</v>
      </c>
      <c r="C10" s="46">
        <v>64</v>
      </c>
      <c r="D10" s="46">
        <v>41</v>
      </c>
      <c r="E10" s="48">
        <v>16</v>
      </c>
      <c r="F10" s="63">
        <v>51</v>
      </c>
      <c r="G10" s="63">
        <v>29</v>
      </c>
      <c r="H10" s="63">
        <v>158</v>
      </c>
      <c r="I10" s="63">
        <v>48</v>
      </c>
      <c r="J10" s="45">
        <v>21</v>
      </c>
      <c r="K10" s="45">
        <v>36</v>
      </c>
      <c r="L10" s="12">
        <f>SUM(B10:K10)</f>
        <v>776</v>
      </c>
    </row>
    <row r="11" spans="1:12" ht="13.5">
      <c r="A11" s="6">
        <v>9</v>
      </c>
      <c r="B11" s="46">
        <v>334</v>
      </c>
      <c r="C11" s="46">
        <v>74</v>
      </c>
      <c r="D11" s="46">
        <v>35</v>
      </c>
      <c r="E11" s="48">
        <v>21</v>
      </c>
      <c r="F11" s="63">
        <v>58</v>
      </c>
      <c r="G11" s="63">
        <v>37</v>
      </c>
      <c r="H11" s="63">
        <v>186</v>
      </c>
      <c r="I11" s="63">
        <v>69</v>
      </c>
      <c r="J11" s="45">
        <v>18</v>
      </c>
      <c r="K11" s="45">
        <v>44</v>
      </c>
      <c r="L11" s="12">
        <f>SUM(B11:K11)</f>
        <v>876</v>
      </c>
    </row>
    <row r="12" spans="1:12" ht="13.5">
      <c r="A12" s="6">
        <v>10</v>
      </c>
      <c r="B12" s="46">
        <v>20</v>
      </c>
      <c r="C12" s="46">
        <v>4</v>
      </c>
      <c r="D12" s="46">
        <v>1</v>
      </c>
      <c r="E12" s="48">
        <v>0</v>
      </c>
      <c r="F12" s="63">
        <v>0</v>
      </c>
      <c r="G12" s="63">
        <v>0</v>
      </c>
      <c r="H12" s="63">
        <v>0</v>
      </c>
      <c r="I12" s="63">
        <v>0</v>
      </c>
      <c r="J12" s="45">
        <v>0</v>
      </c>
      <c r="K12" s="45">
        <v>0</v>
      </c>
      <c r="L12" s="12">
        <f>SUM(B12:K12)</f>
        <v>25</v>
      </c>
    </row>
    <row r="13" spans="1:12" ht="13.5">
      <c r="A13" s="6">
        <v>11</v>
      </c>
      <c r="B13" s="46"/>
      <c r="C13" s="46"/>
      <c r="D13" s="46"/>
      <c r="E13" s="48"/>
      <c r="F13" s="63"/>
      <c r="G13" s="63"/>
      <c r="H13" s="63"/>
      <c r="I13" s="63"/>
      <c r="J13" s="45"/>
      <c r="K13" s="45"/>
      <c r="L13" s="12">
        <f>SUM(B13:K13)</f>
        <v>0</v>
      </c>
    </row>
    <row r="14" spans="1:12" ht="13.5">
      <c r="A14" s="6">
        <v>12</v>
      </c>
      <c r="B14" s="46">
        <v>420</v>
      </c>
      <c r="C14" s="46">
        <v>107</v>
      </c>
      <c r="D14" s="46">
        <v>35</v>
      </c>
      <c r="E14" s="48">
        <v>11</v>
      </c>
      <c r="F14" s="63"/>
      <c r="G14" s="63"/>
      <c r="H14" s="63"/>
      <c r="I14" s="63"/>
      <c r="J14" s="45"/>
      <c r="K14" s="45"/>
      <c r="L14" s="12">
        <f>SUM(B14:K14)</f>
        <v>573</v>
      </c>
    </row>
    <row r="15" spans="1:12" ht="13.5">
      <c r="A15" s="6">
        <v>13</v>
      </c>
      <c r="B15" s="46">
        <v>481</v>
      </c>
      <c r="C15" s="46">
        <v>105</v>
      </c>
      <c r="D15" s="46">
        <v>43</v>
      </c>
      <c r="E15" s="48">
        <v>17</v>
      </c>
      <c r="F15" s="63">
        <v>64</v>
      </c>
      <c r="G15" s="63">
        <v>42</v>
      </c>
      <c r="H15" s="63">
        <v>249</v>
      </c>
      <c r="I15" s="63">
        <v>95</v>
      </c>
      <c r="J15" s="45">
        <v>22</v>
      </c>
      <c r="K15" s="45">
        <v>42</v>
      </c>
      <c r="L15" s="12">
        <f>SUM(B15:K15)</f>
        <v>1160</v>
      </c>
    </row>
    <row r="16" spans="1:12" ht="13.5">
      <c r="A16" s="6">
        <v>14</v>
      </c>
      <c r="B16" s="46">
        <v>472</v>
      </c>
      <c r="C16" s="46">
        <v>80</v>
      </c>
      <c r="D16" s="46">
        <v>47</v>
      </c>
      <c r="E16" s="48">
        <v>20</v>
      </c>
      <c r="F16" s="63">
        <v>66</v>
      </c>
      <c r="G16" s="63">
        <v>33</v>
      </c>
      <c r="H16" s="63">
        <v>212</v>
      </c>
      <c r="I16" s="63">
        <v>66</v>
      </c>
      <c r="J16" s="45">
        <v>19</v>
      </c>
      <c r="K16" s="45">
        <v>41</v>
      </c>
      <c r="L16" s="12">
        <f>SUM(B16:K16)</f>
        <v>1056</v>
      </c>
    </row>
    <row r="17" spans="1:12" ht="13.5">
      <c r="A17" s="6">
        <v>15</v>
      </c>
      <c r="B17" s="46">
        <v>339</v>
      </c>
      <c r="C17" s="46">
        <v>61</v>
      </c>
      <c r="D17" s="46">
        <v>42</v>
      </c>
      <c r="E17" s="48">
        <v>14</v>
      </c>
      <c r="F17" s="63">
        <v>52</v>
      </c>
      <c r="G17" s="63">
        <v>25</v>
      </c>
      <c r="H17" s="63">
        <v>173</v>
      </c>
      <c r="I17" s="63">
        <v>49</v>
      </c>
      <c r="J17" s="45">
        <v>17</v>
      </c>
      <c r="K17" s="45">
        <v>37</v>
      </c>
      <c r="L17" s="12">
        <f>SUM(B17:K17)</f>
        <v>809</v>
      </c>
    </row>
    <row r="18" spans="1:12" ht="13.5">
      <c r="A18" s="6">
        <v>16</v>
      </c>
      <c r="B18" s="46">
        <v>360</v>
      </c>
      <c r="C18" s="46">
        <v>77</v>
      </c>
      <c r="D18" s="46">
        <v>55</v>
      </c>
      <c r="E18" s="48">
        <v>17</v>
      </c>
      <c r="F18" s="63">
        <v>46</v>
      </c>
      <c r="G18" s="63">
        <v>36</v>
      </c>
      <c r="H18" s="63">
        <v>211</v>
      </c>
      <c r="I18" s="63">
        <v>73</v>
      </c>
      <c r="J18" s="45">
        <v>23</v>
      </c>
      <c r="K18" s="45">
        <v>49</v>
      </c>
      <c r="L18" s="12">
        <f>SUM(B18:K18)</f>
        <v>947</v>
      </c>
    </row>
    <row r="19" spans="1:12" ht="13.5">
      <c r="A19" s="6">
        <v>17</v>
      </c>
      <c r="B19" s="46">
        <v>382</v>
      </c>
      <c r="C19" s="46">
        <v>76</v>
      </c>
      <c r="D19" s="46">
        <v>47</v>
      </c>
      <c r="E19" s="48">
        <v>13</v>
      </c>
      <c r="F19" s="63">
        <v>51</v>
      </c>
      <c r="G19" s="63">
        <v>26</v>
      </c>
      <c r="H19" s="63">
        <v>188</v>
      </c>
      <c r="I19" s="63">
        <v>44</v>
      </c>
      <c r="J19" s="45">
        <v>19</v>
      </c>
      <c r="K19" s="45">
        <v>39</v>
      </c>
      <c r="L19" s="12">
        <f>SUM(B19:K19)</f>
        <v>885</v>
      </c>
    </row>
    <row r="20" spans="1:12" ht="13.5">
      <c r="A20" s="6">
        <v>18</v>
      </c>
      <c r="B20" s="46"/>
      <c r="C20" s="46"/>
      <c r="D20" s="46"/>
      <c r="E20" s="48"/>
      <c r="F20" s="63"/>
      <c r="G20" s="63"/>
      <c r="H20" s="63"/>
      <c r="I20" s="63"/>
      <c r="J20" s="45"/>
      <c r="K20" s="45"/>
      <c r="L20" s="12">
        <f>SUM(B20:K20)</f>
        <v>0</v>
      </c>
    </row>
    <row r="21" spans="1:12" ht="13.5">
      <c r="A21" s="6">
        <v>19</v>
      </c>
      <c r="B21" s="46">
        <v>371</v>
      </c>
      <c r="C21" s="46">
        <v>97</v>
      </c>
      <c r="D21" s="46">
        <v>35</v>
      </c>
      <c r="E21" s="48">
        <v>17</v>
      </c>
      <c r="F21" s="63"/>
      <c r="G21" s="63"/>
      <c r="H21" s="63"/>
      <c r="I21" s="63"/>
      <c r="J21" s="45"/>
      <c r="K21" s="45"/>
      <c r="L21" s="12">
        <f>SUM(B21:K21)</f>
        <v>520</v>
      </c>
    </row>
    <row r="22" spans="1:12" ht="13.5">
      <c r="A22" s="6">
        <v>20</v>
      </c>
      <c r="B22" s="46">
        <v>420</v>
      </c>
      <c r="C22" s="46">
        <v>80</v>
      </c>
      <c r="D22" s="46">
        <v>50</v>
      </c>
      <c r="E22" s="48">
        <v>9</v>
      </c>
      <c r="F22" s="63">
        <v>55</v>
      </c>
      <c r="G22" s="63">
        <v>22</v>
      </c>
      <c r="H22" s="63">
        <v>228</v>
      </c>
      <c r="I22" s="63">
        <v>58</v>
      </c>
      <c r="J22" s="45">
        <v>18</v>
      </c>
      <c r="K22" s="45">
        <v>30</v>
      </c>
      <c r="L22" s="12">
        <f>SUM(B22:K22)</f>
        <v>970</v>
      </c>
    </row>
    <row r="23" spans="1:12" ht="13.5">
      <c r="A23" s="6">
        <v>21</v>
      </c>
      <c r="B23" s="46">
        <v>385</v>
      </c>
      <c r="C23" s="46">
        <v>87</v>
      </c>
      <c r="D23" s="46">
        <v>36</v>
      </c>
      <c r="E23" s="48">
        <v>18</v>
      </c>
      <c r="F23" s="63">
        <v>55</v>
      </c>
      <c r="G23" s="63">
        <v>42</v>
      </c>
      <c r="H23" s="63">
        <v>241</v>
      </c>
      <c r="I23" s="63">
        <v>71</v>
      </c>
      <c r="J23" s="45">
        <v>27</v>
      </c>
      <c r="K23" s="45">
        <v>51</v>
      </c>
      <c r="L23" s="12">
        <f>SUM(B23:K23)</f>
        <v>1013</v>
      </c>
    </row>
    <row r="24" spans="1:12" ht="13.5">
      <c r="A24" s="6">
        <v>22</v>
      </c>
      <c r="B24" s="46">
        <v>368</v>
      </c>
      <c r="C24" s="46">
        <v>69</v>
      </c>
      <c r="D24" s="46">
        <v>49</v>
      </c>
      <c r="E24" s="48">
        <v>12</v>
      </c>
      <c r="F24" s="63">
        <v>56</v>
      </c>
      <c r="G24" s="63">
        <v>32</v>
      </c>
      <c r="H24" s="63">
        <v>173</v>
      </c>
      <c r="I24" s="63">
        <v>43</v>
      </c>
      <c r="J24" s="45">
        <v>15</v>
      </c>
      <c r="K24" s="45">
        <v>28</v>
      </c>
      <c r="L24" s="12">
        <f>SUM(B24:K24)</f>
        <v>845</v>
      </c>
    </row>
    <row r="25" spans="1:12" ht="13.5">
      <c r="A25" s="6">
        <v>23</v>
      </c>
      <c r="B25" s="46">
        <v>362</v>
      </c>
      <c r="C25" s="46">
        <v>97</v>
      </c>
      <c r="D25" s="46">
        <v>48</v>
      </c>
      <c r="E25" s="48">
        <v>23</v>
      </c>
      <c r="F25" s="63">
        <v>57</v>
      </c>
      <c r="G25" s="63">
        <v>45</v>
      </c>
      <c r="H25" s="63">
        <v>185</v>
      </c>
      <c r="I25" s="63">
        <v>68</v>
      </c>
      <c r="J25" s="45">
        <v>24</v>
      </c>
      <c r="K25" s="45">
        <v>44</v>
      </c>
      <c r="L25" s="12">
        <f>SUM(B25:K25)</f>
        <v>953</v>
      </c>
    </row>
    <row r="26" spans="1:12" ht="13.5">
      <c r="A26" s="6">
        <v>24</v>
      </c>
      <c r="B26" s="46"/>
      <c r="C26" s="46"/>
      <c r="D26" s="46"/>
      <c r="E26" s="48"/>
      <c r="F26" s="63"/>
      <c r="G26" s="63"/>
      <c r="H26" s="63"/>
      <c r="I26" s="63"/>
      <c r="J26" s="45"/>
      <c r="K26" s="45"/>
      <c r="L26" s="12">
        <f>SUM(B26:K26)</f>
        <v>0</v>
      </c>
    </row>
    <row r="27" spans="1:12" ht="13.5">
      <c r="A27" s="6">
        <v>25</v>
      </c>
      <c r="B27" s="46"/>
      <c r="C27" s="46"/>
      <c r="D27" s="46"/>
      <c r="E27" s="48"/>
      <c r="F27" s="63"/>
      <c r="G27" s="63"/>
      <c r="H27" s="63"/>
      <c r="I27" s="63"/>
      <c r="J27" s="45"/>
      <c r="K27" s="45"/>
      <c r="L27" s="12">
        <f>SUM(B27:K27)</f>
        <v>0</v>
      </c>
    </row>
    <row r="28" spans="1:12" ht="13.5">
      <c r="A28" s="6">
        <v>26</v>
      </c>
      <c r="B28" s="46">
        <v>445</v>
      </c>
      <c r="C28" s="46">
        <v>116</v>
      </c>
      <c r="D28" s="46">
        <v>39</v>
      </c>
      <c r="E28" s="48">
        <v>10</v>
      </c>
      <c r="F28" s="63"/>
      <c r="G28" s="63"/>
      <c r="H28" s="63"/>
      <c r="I28" s="63"/>
      <c r="J28" s="45"/>
      <c r="K28" s="45"/>
      <c r="L28" s="12">
        <f>SUM(B28:K28)</f>
        <v>610</v>
      </c>
    </row>
    <row r="29" spans="1:12" ht="13.5">
      <c r="A29" s="6">
        <v>27</v>
      </c>
      <c r="B29" s="46">
        <v>470</v>
      </c>
      <c r="C29" s="46">
        <v>103</v>
      </c>
      <c r="D29" s="46">
        <v>63</v>
      </c>
      <c r="E29" s="51">
        <v>14</v>
      </c>
      <c r="F29" s="63">
        <v>71</v>
      </c>
      <c r="G29" s="63">
        <v>32</v>
      </c>
      <c r="H29" s="63">
        <v>222</v>
      </c>
      <c r="I29" s="63">
        <v>77</v>
      </c>
      <c r="J29" s="45">
        <v>18</v>
      </c>
      <c r="K29" s="45">
        <v>33</v>
      </c>
      <c r="L29" s="12">
        <f>SUM(B29:K29)</f>
        <v>1103</v>
      </c>
    </row>
    <row r="30" spans="1:12" ht="13.5">
      <c r="A30" s="6">
        <v>28</v>
      </c>
      <c r="B30" s="46">
        <v>443</v>
      </c>
      <c r="C30" s="46">
        <v>107</v>
      </c>
      <c r="D30" s="46">
        <v>52</v>
      </c>
      <c r="E30" s="48">
        <v>16</v>
      </c>
      <c r="F30" s="63">
        <v>48</v>
      </c>
      <c r="G30" s="63">
        <v>44</v>
      </c>
      <c r="H30" s="63">
        <v>250</v>
      </c>
      <c r="I30" s="63">
        <v>86</v>
      </c>
      <c r="J30" s="45">
        <v>24</v>
      </c>
      <c r="K30" s="45">
        <v>45</v>
      </c>
      <c r="L30" s="12">
        <f>SUM(B30:K30)</f>
        <v>1115</v>
      </c>
    </row>
    <row r="31" spans="1:12" ht="13.5">
      <c r="A31" s="6">
        <v>29</v>
      </c>
      <c r="B31" s="46">
        <v>401</v>
      </c>
      <c r="C31" s="46">
        <v>82</v>
      </c>
      <c r="D31" s="46">
        <v>50</v>
      </c>
      <c r="E31" s="48">
        <v>28</v>
      </c>
      <c r="F31" s="63">
        <v>54</v>
      </c>
      <c r="G31" s="63">
        <v>32</v>
      </c>
      <c r="H31" s="63">
        <v>170</v>
      </c>
      <c r="I31" s="63">
        <v>36</v>
      </c>
      <c r="J31" s="45">
        <v>16</v>
      </c>
      <c r="K31" s="45">
        <v>35</v>
      </c>
      <c r="L31" s="12">
        <f>SUM(B31:K31)</f>
        <v>904</v>
      </c>
    </row>
    <row r="32" spans="1:12" ht="13.5">
      <c r="A32" s="6">
        <v>30</v>
      </c>
      <c r="B32" s="46">
        <v>206</v>
      </c>
      <c r="C32" s="46">
        <v>60</v>
      </c>
      <c r="D32" s="46">
        <v>25</v>
      </c>
      <c r="E32" s="48">
        <v>7</v>
      </c>
      <c r="F32" s="63">
        <v>32</v>
      </c>
      <c r="G32" s="63">
        <v>30</v>
      </c>
      <c r="H32" s="63">
        <v>72</v>
      </c>
      <c r="I32" s="63">
        <v>35</v>
      </c>
      <c r="J32" s="45">
        <v>18</v>
      </c>
      <c r="K32" s="45">
        <v>26</v>
      </c>
      <c r="L32" s="12">
        <f>SUM(B32:K32)</f>
        <v>511</v>
      </c>
    </row>
    <row r="33" spans="1:12" ht="13.5">
      <c r="A33" s="6">
        <v>31</v>
      </c>
      <c r="B33" s="45"/>
      <c r="C33" s="45"/>
      <c r="D33" s="45"/>
      <c r="E33" s="48"/>
      <c r="F33" s="49"/>
      <c r="G33" s="45"/>
      <c r="H33" s="45"/>
      <c r="I33" s="45"/>
      <c r="J33" s="45"/>
      <c r="K33" s="45"/>
      <c r="L33" s="12">
        <f>SUM(B33:K33)</f>
        <v>0</v>
      </c>
    </row>
    <row r="34" spans="1:12" ht="12.75">
      <c r="A34" s="13" t="s">
        <v>14</v>
      </c>
      <c r="B34" s="14">
        <f>SUM(B3:B33)</f>
        <v>9077</v>
      </c>
      <c r="C34" s="14">
        <f>SUM(C3:C33)</f>
        <v>1993</v>
      </c>
      <c r="D34" s="14">
        <f>SUM(D3:D33)</f>
        <v>1057</v>
      </c>
      <c r="E34" s="14">
        <f>SUM(E3:E33)</f>
        <v>366</v>
      </c>
      <c r="F34" s="14">
        <f>SUM(F3:F33)</f>
        <v>1044</v>
      </c>
      <c r="G34" s="14">
        <f>SUM(G3:G33)</f>
        <v>653</v>
      </c>
      <c r="H34" s="14">
        <f>SUM(H3:H33)</f>
        <v>3878</v>
      </c>
      <c r="I34" s="14">
        <f>SUM(I3:I33)</f>
        <v>1195</v>
      </c>
      <c r="J34" s="14">
        <f>SUM(J3:J33)</f>
        <v>398</v>
      </c>
      <c r="K34" s="14">
        <f>SUM(K3:K33)</f>
        <v>761</v>
      </c>
      <c r="L34" s="12">
        <f>SUM(L3:L33)</f>
        <v>20422</v>
      </c>
    </row>
    <row r="35" spans="1:12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.75">
      <c r="A36" s="16" t="s">
        <v>15</v>
      </c>
      <c r="B36" s="17">
        <f>COUNT(B3:B33)</f>
        <v>25</v>
      </c>
      <c r="C36" s="17">
        <f>COUNT(C3:C33)</f>
        <v>25</v>
      </c>
      <c r="D36" s="17">
        <f>COUNT(D3:D33)</f>
        <v>25</v>
      </c>
      <c r="E36" s="17">
        <f>COUNT(E3:E33)</f>
        <v>25</v>
      </c>
      <c r="F36" s="17">
        <f>COUNT(F3:F33)</f>
        <v>21</v>
      </c>
      <c r="G36" s="17">
        <f>COUNT(G3:G33)</f>
        <v>21</v>
      </c>
      <c r="H36" s="17">
        <f>COUNT(H3:H33)</f>
        <v>21</v>
      </c>
      <c r="I36" s="17">
        <f>COUNT(I3:I33)</f>
        <v>21</v>
      </c>
      <c r="J36" s="17">
        <f>COUNT(J3:J33)</f>
        <v>21</v>
      </c>
      <c r="K36" s="17">
        <f>COUNT(K3:K33)</f>
        <v>21</v>
      </c>
      <c r="L36" s="11">
        <f>SUM(B36,D36,F36,G36,H36)</f>
        <v>113</v>
      </c>
    </row>
    <row r="37" spans="1:1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24.75">
      <c r="A38" s="18" t="s">
        <v>16</v>
      </c>
      <c r="B38" s="19">
        <f>B34/B36</f>
        <v>363.08</v>
      </c>
      <c r="C38" s="19">
        <f>C34/C36</f>
        <v>79.72</v>
      </c>
      <c r="D38" s="19">
        <f>D34/D36</f>
        <v>42.28</v>
      </c>
      <c r="E38" s="19">
        <f>E34/E36</f>
        <v>14.64</v>
      </c>
      <c r="F38" s="19">
        <f>F34/F36</f>
        <v>49.714285714285715</v>
      </c>
      <c r="G38" s="19">
        <f>G34/G36</f>
        <v>31.095238095238095</v>
      </c>
      <c r="H38" s="19">
        <f>H34/H36</f>
        <v>184.66666666666666</v>
      </c>
      <c r="I38" s="19">
        <f>I34/I36</f>
        <v>56.904761904761905</v>
      </c>
      <c r="J38" s="19">
        <f>J34/J36</f>
        <v>18.952380952380953</v>
      </c>
      <c r="K38" s="19">
        <f>K34/K36</f>
        <v>36.23809523809524</v>
      </c>
      <c r="L38" s="19">
        <f>SUM(B38:K38)</f>
        <v>877.2914285714285</v>
      </c>
    </row>
    <row r="39" spans="1:12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36.75">
      <c r="A40" s="21" t="s">
        <v>17</v>
      </c>
      <c r="B40" s="22">
        <f>L34/(L36/5)</f>
        <v>903.6283185840707</v>
      </c>
      <c r="C40" s="32"/>
      <c r="L40" s="32"/>
    </row>
    <row r="41" spans="1:12" ht="24.75">
      <c r="A41" s="23" t="s">
        <v>18</v>
      </c>
      <c r="B41" s="56"/>
      <c r="C41" s="15"/>
      <c r="D41" s="20">
        <f>D38/142</f>
        <v>0.29774647887323946</v>
      </c>
      <c r="E41" s="20">
        <f>E38/8</f>
        <v>1.83</v>
      </c>
      <c r="F41" s="20">
        <f>F38/9</f>
        <v>5.523809523809524</v>
      </c>
      <c r="G41" s="20">
        <f>G38/16</f>
        <v>1.943452380952381</v>
      </c>
      <c r="H41" s="7"/>
      <c r="I41" s="7"/>
      <c r="J41" s="24">
        <f>J38/10</f>
        <v>1.8952380952380952</v>
      </c>
      <c r="K41" s="24">
        <f>K38/8</f>
        <v>4.529761904761905</v>
      </c>
      <c r="L41" s="32"/>
    </row>
    <row r="42" spans="1:12" ht="12.75">
      <c r="A42" s="25"/>
      <c r="B42" s="8"/>
      <c r="C42" s="26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2.75">
      <c r="A43" s="41" t="s">
        <v>43</v>
      </c>
      <c r="B43" s="34" t="s">
        <v>20</v>
      </c>
      <c r="C43" s="26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2.75">
      <c r="A44" s="41"/>
      <c r="B44" s="36">
        <v>8690</v>
      </c>
      <c r="C44" s="26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2.75">
      <c r="A45" s="42" t="s">
        <v>22</v>
      </c>
      <c r="B45" s="36">
        <v>22685</v>
      </c>
      <c r="C45" s="26"/>
      <c r="D45" s="25"/>
      <c r="E45" s="25"/>
      <c r="F45" s="25"/>
      <c r="G45" s="25"/>
      <c r="H45" s="25"/>
      <c r="I45" s="25"/>
      <c r="J45" s="25"/>
      <c r="K45" s="25"/>
      <c r="L45" s="25"/>
    </row>
    <row r="47" spans="1:2" ht="24.75">
      <c r="A47" s="31" t="s">
        <v>23</v>
      </c>
      <c r="B47" s="20">
        <v>42793</v>
      </c>
    </row>
  </sheetData>
  <sheetProtection sheet="1" objects="1" scenarios="1"/>
  <mergeCells count="3">
    <mergeCell ref="B1:K1"/>
    <mergeCell ref="L1:L2"/>
    <mergeCell ref="A43:A4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zoomScale="80" zoomScaleNormal="80" colorId="10" workbookViewId="0" topLeftCell="A1">
      <selection activeCell="C46" sqref="C46"/>
    </sheetView>
  </sheetViews>
  <sheetFormatPr defaultColWidth="12.57421875" defaultRowHeight="12.75"/>
  <cols>
    <col min="1" max="1" width="13.7109375" style="0" customWidth="1"/>
    <col min="2" max="16384" width="11.7109375" style="0" customWidth="1"/>
  </cols>
  <sheetData>
    <row r="1" spans="1:12" ht="24.75">
      <c r="A1" s="1" t="s">
        <v>44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3" t="s">
        <v>2</v>
      </c>
    </row>
    <row r="2" spans="1:12" ht="12.75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3"/>
    </row>
    <row r="3" spans="1:12" ht="12.75">
      <c r="A3" s="6">
        <v>1</v>
      </c>
      <c r="B3" s="40"/>
      <c r="C3" s="40"/>
      <c r="D3" s="40"/>
      <c r="E3" s="64"/>
      <c r="F3" s="40"/>
      <c r="G3" s="40"/>
      <c r="H3" s="40"/>
      <c r="I3" s="40"/>
      <c r="J3" s="10"/>
      <c r="K3" s="10"/>
      <c r="L3" s="12">
        <f>SUM(B3:K3)</f>
        <v>0</v>
      </c>
    </row>
    <row r="4" spans="1:12" ht="12.75">
      <c r="A4" s="6">
        <v>2</v>
      </c>
      <c r="B4" s="40"/>
      <c r="C4" s="40"/>
      <c r="D4" s="40"/>
      <c r="E4" s="64"/>
      <c r="F4" s="40"/>
      <c r="G4" s="40"/>
      <c r="H4" s="40"/>
      <c r="I4" s="40"/>
      <c r="J4" s="10"/>
      <c r="K4" s="10"/>
      <c r="L4" s="12">
        <f>SUM(B4:K4)</f>
        <v>0</v>
      </c>
    </row>
    <row r="5" spans="1:12" ht="12.75">
      <c r="A5" s="6">
        <v>3</v>
      </c>
      <c r="B5" s="40">
        <v>219</v>
      </c>
      <c r="C5" s="40">
        <v>114</v>
      </c>
      <c r="D5" s="40">
        <v>33</v>
      </c>
      <c r="E5" s="64">
        <v>0</v>
      </c>
      <c r="F5" s="40"/>
      <c r="G5" s="40"/>
      <c r="H5" s="40"/>
      <c r="I5" s="40"/>
      <c r="J5" s="10"/>
      <c r="K5" s="10"/>
      <c r="L5" s="12">
        <f>SUM(B5:K5)</f>
        <v>366</v>
      </c>
    </row>
    <row r="6" spans="1:12" ht="12.75">
      <c r="A6" s="6">
        <v>4</v>
      </c>
      <c r="B6" s="63">
        <v>231</v>
      </c>
      <c r="C6" s="63">
        <v>102</v>
      </c>
      <c r="D6" s="63">
        <v>47</v>
      </c>
      <c r="E6" s="64">
        <v>21</v>
      </c>
      <c r="F6" s="40">
        <v>70</v>
      </c>
      <c r="G6" s="40">
        <v>33</v>
      </c>
      <c r="H6" s="40">
        <v>182</v>
      </c>
      <c r="I6" s="40">
        <v>59</v>
      </c>
      <c r="J6" s="10">
        <v>26</v>
      </c>
      <c r="K6" s="10">
        <v>33</v>
      </c>
      <c r="L6" s="12">
        <f>SUM(B6:K6)</f>
        <v>804</v>
      </c>
    </row>
    <row r="7" spans="1:12" ht="12.75">
      <c r="A7" s="6">
        <v>5</v>
      </c>
      <c r="B7" s="63">
        <v>226</v>
      </c>
      <c r="C7" s="63">
        <v>100</v>
      </c>
      <c r="D7" s="63">
        <v>41</v>
      </c>
      <c r="E7" s="64">
        <v>4</v>
      </c>
      <c r="F7" s="63">
        <v>59</v>
      </c>
      <c r="G7" s="63">
        <v>34</v>
      </c>
      <c r="H7" s="63">
        <v>231</v>
      </c>
      <c r="I7" s="63">
        <v>86</v>
      </c>
      <c r="J7" s="10">
        <v>20</v>
      </c>
      <c r="K7" s="10">
        <v>38</v>
      </c>
      <c r="L7" s="12">
        <f>SUM(B7:K7)</f>
        <v>839</v>
      </c>
    </row>
    <row r="8" spans="1:12" ht="12.75">
      <c r="A8" s="6">
        <v>6</v>
      </c>
      <c r="B8" s="63">
        <v>152</v>
      </c>
      <c r="C8" s="63">
        <v>80</v>
      </c>
      <c r="D8" s="63">
        <v>42</v>
      </c>
      <c r="E8" s="64">
        <v>19</v>
      </c>
      <c r="F8" s="63">
        <v>58</v>
      </c>
      <c r="G8" s="63">
        <v>35</v>
      </c>
      <c r="H8" s="63">
        <v>147</v>
      </c>
      <c r="I8" s="63">
        <v>50</v>
      </c>
      <c r="J8" s="10">
        <v>20</v>
      </c>
      <c r="K8" s="10">
        <v>30</v>
      </c>
      <c r="L8" s="12">
        <f>SUM(B8:K8)</f>
        <v>633</v>
      </c>
    </row>
    <row r="9" spans="1:12" ht="12.75">
      <c r="A9" s="6">
        <v>7</v>
      </c>
      <c r="B9" s="63">
        <v>215</v>
      </c>
      <c r="C9" s="63">
        <v>82</v>
      </c>
      <c r="D9" s="63">
        <v>49</v>
      </c>
      <c r="E9" s="64">
        <v>16</v>
      </c>
      <c r="F9" s="63">
        <v>49</v>
      </c>
      <c r="G9" s="63">
        <v>46</v>
      </c>
      <c r="H9" s="63">
        <v>162</v>
      </c>
      <c r="I9" s="63">
        <v>45</v>
      </c>
      <c r="J9" s="10">
        <v>18</v>
      </c>
      <c r="K9" s="10">
        <v>33</v>
      </c>
      <c r="L9" s="12">
        <f>SUM(B9:K9)</f>
        <v>715</v>
      </c>
    </row>
    <row r="10" spans="1:12" ht="12.75">
      <c r="A10" s="6">
        <v>8</v>
      </c>
      <c r="B10" s="63">
        <v>201</v>
      </c>
      <c r="C10" s="63">
        <v>78</v>
      </c>
      <c r="D10" s="63">
        <v>34</v>
      </c>
      <c r="E10" s="64">
        <v>19</v>
      </c>
      <c r="F10" s="63">
        <v>48</v>
      </c>
      <c r="G10" s="63">
        <v>35</v>
      </c>
      <c r="H10" s="63">
        <v>112</v>
      </c>
      <c r="I10" s="63">
        <v>27</v>
      </c>
      <c r="J10" s="10">
        <v>21</v>
      </c>
      <c r="K10" s="10">
        <v>29</v>
      </c>
      <c r="L10" s="12">
        <f>SUM(B10:K10)</f>
        <v>604</v>
      </c>
    </row>
    <row r="11" spans="1:12" ht="12.75">
      <c r="A11" s="6">
        <v>9</v>
      </c>
      <c r="B11" s="63"/>
      <c r="C11" s="63"/>
      <c r="D11" s="63"/>
      <c r="E11" s="64"/>
      <c r="F11" s="63"/>
      <c r="G11" s="63"/>
      <c r="H11" s="63"/>
      <c r="I11" s="63"/>
      <c r="J11" s="10"/>
      <c r="K11" s="10"/>
      <c r="L11" s="12">
        <f>SUM(B11:K11)</f>
        <v>0</v>
      </c>
    </row>
    <row r="12" spans="1:12" ht="12.75">
      <c r="A12" s="6">
        <v>10</v>
      </c>
      <c r="B12" s="63">
        <v>236</v>
      </c>
      <c r="C12" s="63">
        <v>97</v>
      </c>
      <c r="D12" s="63">
        <v>21</v>
      </c>
      <c r="E12" s="64">
        <v>6</v>
      </c>
      <c r="F12" s="63"/>
      <c r="G12" s="63"/>
      <c r="H12" s="63"/>
      <c r="I12" s="63"/>
      <c r="J12" s="10"/>
      <c r="K12" s="10"/>
      <c r="L12" s="12">
        <f>SUM(B12:K12)</f>
        <v>360</v>
      </c>
    </row>
    <row r="13" spans="1:12" ht="12.75">
      <c r="A13" s="6">
        <v>11</v>
      </c>
      <c r="B13" s="63">
        <v>185</v>
      </c>
      <c r="C13" s="63">
        <v>80</v>
      </c>
      <c r="D13" s="63">
        <v>39</v>
      </c>
      <c r="E13" s="64">
        <v>11</v>
      </c>
      <c r="F13" s="63">
        <v>54</v>
      </c>
      <c r="G13" s="63">
        <v>32</v>
      </c>
      <c r="H13" s="63">
        <v>154</v>
      </c>
      <c r="I13" s="63">
        <v>49</v>
      </c>
      <c r="J13" s="10">
        <v>24</v>
      </c>
      <c r="K13" s="10">
        <v>30</v>
      </c>
      <c r="L13" s="12">
        <f>SUM(B13:K13)</f>
        <v>658</v>
      </c>
    </row>
    <row r="14" spans="1:12" ht="12.75">
      <c r="A14" s="6">
        <v>12</v>
      </c>
      <c r="B14" s="63">
        <v>236</v>
      </c>
      <c r="C14" s="63">
        <v>88</v>
      </c>
      <c r="D14" s="63">
        <v>39</v>
      </c>
      <c r="E14" s="64">
        <v>17</v>
      </c>
      <c r="F14" s="63">
        <v>53</v>
      </c>
      <c r="G14" s="63">
        <v>48</v>
      </c>
      <c r="H14" s="63">
        <v>211</v>
      </c>
      <c r="I14" s="63">
        <v>65</v>
      </c>
      <c r="J14" s="10">
        <v>31</v>
      </c>
      <c r="K14" s="10">
        <v>47</v>
      </c>
      <c r="L14" s="12">
        <f>SUM(B14:K14)</f>
        <v>835</v>
      </c>
    </row>
    <row r="15" spans="1:12" ht="12.75">
      <c r="A15" s="6">
        <v>13</v>
      </c>
      <c r="B15" s="63">
        <v>188</v>
      </c>
      <c r="C15" s="63">
        <v>81</v>
      </c>
      <c r="D15" s="63">
        <v>39</v>
      </c>
      <c r="E15" s="64">
        <v>13</v>
      </c>
      <c r="F15" s="63">
        <v>47</v>
      </c>
      <c r="G15" s="63">
        <v>42</v>
      </c>
      <c r="H15" s="63">
        <v>136</v>
      </c>
      <c r="I15" s="63">
        <v>42</v>
      </c>
      <c r="J15" s="10">
        <v>23</v>
      </c>
      <c r="K15" s="10">
        <v>29</v>
      </c>
      <c r="L15" s="12">
        <f>SUM(B15:K15)</f>
        <v>640</v>
      </c>
    </row>
    <row r="16" spans="1:12" ht="12.75">
      <c r="A16" s="6">
        <v>14</v>
      </c>
      <c r="B16" s="63">
        <v>204</v>
      </c>
      <c r="C16" s="63">
        <v>91</v>
      </c>
      <c r="D16" s="63">
        <v>38</v>
      </c>
      <c r="E16" s="64">
        <v>25</v>
      </c>
      <c r="F16" s="63">
        <v>48</v>
      </c>
      <c r="G16" s="63">
        <v>35</v>
      </c>
      <c r="H16" s="63">
        <v>201</v>
      </c>
      <c r="I16" s="63">
        <v>49</v>
      </c>
      <c r="J16" s="10">
        <v>21</v>
      </c>
      <c r="K16" s="10">
        <v>29</v>
      </c>
      <c r="L16" s="12">
        <f>SUM(B16:K16)</f>
        <v>741</v>
      </c>
    </row>
    <row r="17" spans="1:12" ht="12.75">
      <c r="A17" s="6">
        <v>15</v>
      </c>
      <c r="B17" s="63">
        <v>188</v>
      </c>
      <c r="C17" s="63">
        <v>61</v>
      </c>
      <c r="D17" s="63">
        <v>38</v>
      </c>
      <c r="E17" s="64">
        <v>9</v>
      </c>
      <c r="F17" s="63">
        <v>50</v>
      </c>
      <c r="G17" s="63">
        <v>32</v>
      </c>
      <c r="H17" s="63">
        <v>159</v>
      </c>
      <c r="I17" s="63">
        <v>40</v>
      </c>
      <c r="J17" s="10">
        <v>18</v>
      </c>
      <c r="K17" s="10">
        <v>30</v>
      </c>
      <c r="L17" s="12">
        <f>SUM(B17:K17)</f>
        <v>625</v>
      </c>
    </row>
    <row r="18" spans="1:12" ht="12.75">
      <c r="A18" s="6">
        <v>16</v>
      </c>
      <c r="B18" s="63"/>
      <c r="C18" s="63"/>
      <c r="D18" s="63"/>
      <c r="E18" s="64"/>
      <c r="F18" s="63"/>
      <c r="G18" s="63"/>
      <c r="H18" s="63"/>
      <c r="I18" s="63"/>
      <c r="J18" s="10"/>
      <c r="K18" s="10"/>
      <c r="L18" s="12">
        <f>SUM(B18:K18)</f>
        <v>0</v>
      </c>
    </row>
    <row r="19" spans="1:12" ht="12.75">
      <c r="A19" s="6">
        <v>17</v>
      </c>
      <c r="B19" s="63">
        <v>229</v>
      </c>
      <c r="C19" s="63">
        <v>71</v>
      </c>
      <c r="D19" s="63">
        <v>19</v>
      </c>
      <c r="E19" s="64">
        <v>6</v>
      </c>
      <c r="F19" s="63"/>
      <c r="G19" s="63"/>
      <c r="H19" s="63"/>
      <c r="I19" s="63"/>
      <c r="J19" s="10"/>
      <c r="K19" s="10"/>
      <c r="L19" s="12">
        <f>SUM(B19:K19)</f>
        <v>325</v>
      </c>
    </row>
    <row r="20" spans="1:12" ht="12.75">
      <c r="A20" s="6">
        <v>18</v>
      </c>
      <c r="B20" s="63">
        <v>223</v>
      </c>
      <c r="C20" s="63">
        <v>90</v>
      </c>
      <c r="D20" s="63">
        <v>38</v>
      </c>
      <c r="E20" s="64">
        <v>12</v>
      </c>
      <c r="F20" s="63">
        <v>56</v>
      </c>
      <c r="G20" s="63">
        <v>43</v>
      </c>
      <c r="H20" s="63">
        <v>160</v>
      </c>
      <c r="I20" s="63">
        <v>51</v>
      </c>
      <c r="J20" s="10">
        <v>15</v>
      </c>
      <c r="K20" s="10">
        <v>24</v>
      </c>
      <c r="L20" s="12">
        <f>SUM(B20:K20)</f>
        <v>712</v>
      </c>
    </row>
    <row r="21" spans="1:12" ht="12.75">
      <c r="A21" s="6">
        <v>19</v>
      </c>
      <c r="B21" s="63">
        <v>181</v>
      </c>
      <c r="C21" s="63">
        <v>85</v>
      </c>
      <c r="D21" s="63">
        <v>25</v>
      </c>
      <c r="E21" s="64">
        <v>13</v>
      </c>
      <c r="F21" s="63">
        <v>42</v>
      </c>
      <c r="G21" s="63">
        <v>36</v>
      </c>
      <c r="H21" s="63">
        <v>142</v>
      </c>
      <c r="I21" s="63">
        <v>61</v>
      </c>
      <c r="J21" s="10">
        <v>20</v>
      </c>
      <c r="K21" s="10">
        <v>36</v>
      </c>
      <c r="L21" s="12">
        <f>SUM(B21:K21)</f>
        <v>641</v>
      </c>
    </row>
    <row r="22" spans="1:12" ht="12.75">
      <c r="A22" s="6">
        <v>20</v>
      </c>
      <c r="B22" s="63">
        <v>188</v>
      </c>
      <c r="C22" s="63">
        <v>74</v>
      </c>
      <c r="D22" s="63">
        <v>22</v>
      </c>
      <c r="E22" s="64">
        <v>10</v>
      </c>
      <c r="F22" s="63">
        <v>33</v>
      </c>
      <c r="G22" s="63">
        <v>38</v>
      </c>
      <c r="H22" s="63">
        <v>147</v>
      </c>
      <c r="I22" s="63">
        <v>37</v>
      </c>
      <c r="J22" s="10">
        <v>16</v>
      </c>
      <c r="K22" s="10">
        <v>25</v>
      </c>
      <c r="L22" s="12">
        <f>SUM(B22:K22)</f>
        <v>590</v>
      </c>
    </row>
    <row r="23" spans="1:12" ht="12.75">
      <c r="A23" s="6">
        <v>21</v>
      </c>
      <c r="B23" s="63">
        <v>207</v>
      </c>
      <c r="C23" s="63">
        <v>104</v>
      </c>
      <c r="D23" s="63">
        <v>20</v>
      </c>
      <c r="E23" s="64">
        <v>6</v>
      </c>
      <c r="F23" s="63">
        <v>36</v>
      </c>
      <c r="G23" s="63">
        <v>33</v>
      </c>
      <c r="H23" s="63">
        <v>163</v>
      </c>
      <c r="I23" s="63">
        <v>38</v>
      </c>
      <c r="J23" s="10">
        <v>15</v>
      </c>
      <c r="K23" s="10">
        <v>28</v>
      </c>
      <c r="L23" s="12">
        <f>SUM(B23:K23)</f>
        <v>650</v>
      </c>
    </row>
    <row r="24" spans="1:12" ht="12.75">
      <c r="A24" s="6">
        <v>22</v>
      </c>
      <c r="B24" s="63">
        <v>144</v>
      </c>
      <c r="C24" s="63">
        <v>71</v>
      </c>
      <c r="D24" s="63">
        <v>13</v>
      </c>
      <c r="E24" s="64">
        <v>9</v>
      </c>
      <c r="F24" s="63">
        <v>32</v>
      </c>
      <c r="G24" s="63">
        <v>16</v>
      </c>
      <c r="H24" s="63">
        <v>117</v>
      </c>
      <c r="I24" s="63">
        <v>45</v>
      </c>
      <c r="J24" s="10">
        <v>17</v>
      </c>
      <c r="K24" s="10">
        <v>25</v>
      </c>
      <c r="L24" s="12">
        <f>SUM(B24:K24)</f>
        <v>489</v>
      </c>
    </row>
    <row r="25" spans="1:12" ht="12.75">
      <c r="A25" s="6">
        <v>23</v>
      </c>
      <c r="B25" s="63"/>
      <c r="C25" s="63"/>
      <c r="D25" s="63"/>
      <c r="E25" s="64"/>
      <c r="F25" s="63"/>
      <c r="G25" s="63"/>
      <c r="H25" s="63"/>
      <c r="I25" s="63"/>
      <c r="J25" s="10"/>
      <c r="K25" s="10"/>
      <c r="L25" s="12">
        <f>SUM(B25:K25)</f>
        <v>0</v>
      </c>
    </row>
    <row r="26" spans="1:12" ht="12.75">
      <c r="A26" s="6">
        <v>24</v>
      </c>
      <c r="B26" s="63"/>
      <c r="C26" s="63"/>
      <c r="D26" s="63"/>
      <c r="E26" s="64"/>
      <c r="F26" s="63"/>
      <c r="G26" s="63"/>
      <c r="H26" s="63"/>
      <c r="I26" s="63"/>
      <c r="J26" s="10"/>
      <c r="K26" s="10"/>
      <c r="L26" s="12">
        <f>SUM(B26:K26)</f>
        <v>0</v>
      </c>
    </row>
    <row r="27" spans="1:12" ht="12.75">
      <c r="A27" s="6">
        <v>25</v>
      </c>
      <c r="B27" s="63"/>
      <c r="C27" s="63"/>
      <c r="D27" s="63"/>
      <c r="E27" s="64"/>
      <c r="F27" s="63"/>
      <c r="G27" s="63"/>
      <c r="H27" s="63"/>
      <c r="I27" s="63"/>
      <c r="J27" s="10"/>
      <c r="K27" s="10"/>
      <c r="L27" s="12">
        <f>SUM(B27:K27)</f>
        <v>0</v>
      </c>
    </row>
    <row r="28" spans="1:12" ht="12.75">
      <c r="A28" s="6">
        <v>26</v>
      </c>
      <c r="B28" s="63"/>
      <c r="C28" s="63"/>
      <c r="D28" s="63"/>
      <c r="E28" s="64"/>
      <c r="F28" s="63"/>
      <c r="G28" s="63"/>
      <c r="H28" s="63"/>
      <c r="I28" s="63"/>
      <c r="J28" s="10"/>
      <c r="K28" s="10"/>
      <c r="L28" s="12">
        <f>SUM(B28:K28)</f>
        <v>0</v>
      </c>
    </row>
    <row r="29" spans="1:12" ht="12.75">
      <c r="A29" s="6">
        <v>27</v>
      </c>
      <c r="B29" s="63">
        <v>236</v>
      </c>
      <c r="C29" s="63">
        <v>103</v>
      </c>
      <c r="D29" s="63">
        <v>25</v>
      </c>
      <c r="E29" s="65">
        <v>2</v>
      </c>
      <c r="F29" s="63">
        <v>24</v>
      </c>
      <c r="G29" s="63">
        <v>17</v>
      </c>
      <c r="H29" s="63">
        <v>154</v>
      </c>
      <c r="I29" s="63">
        <v>56</v>
      </c>
      <c r="J29" s="10">
        <v>18</v>
      </c>
      <c r="K29" s="10">
        <v>21</v>
      </c>
      <c r="L29" s="12">
        <f>SUM(B29:K29)</f>
        <v>656</v>
      </c>
    </row>
    <row r="30" spans="1:12" ht="12.75">
      <c r="A30" s="6">
        <v>28</v>
      </c>
      <c r="B30" s="63">
        <v>235</v>
      </c>
      <c r="C30" s="63">
        <v>107</v>
      </c>
      <c r="D30" s="63">
        <v>25</v>
      </c>
      <c r="E30" s="64">
        <v>5</v>
      </c>
      <c r="F30" s="63">
        <v>33</v>
      </c>
      <c r="G30" s="63">
        <v>28</v>
      </c>
      <c r="H30" s="63">
        <v>196</v>
      </c>
      <c r="I30" s="63">
        <v>61</v>
      </c>
      <c r="J30" s="10">
        <v>23</v>
      </c>
      <c r="K30" s="10">
        <v>30</v>
      </c>
      <c r="L30" s="12">
        <f>SUM(B30:K30)</f>
        <v>743</v>
      </c>
    </row>
    <row r="31" spans="1:12" ht="12.75">
      <c r="A31" s="6">
        <v>29</v>
      </c>
      <c r="B31" s="63"/>
      <c r="C31" s="10"/>
      <c r="D31" s="10"/>
      <c r="E31" s="64"/>
      <c r="F31" s="38"/>
      <c r="G31" s="10"/>
      <c r="H31" s="10"/>
      <c r="I31" s="10"/>
      <c r="J31" s="10"/>
      <c r="K31" s="10"/>
      <c r="L31" s="12">
        <f>SUM(B31:K31)</f>
        <v>0</v>
      </c>
    </row>
    <row r="32" spans="1:12" ht="12.75">
      <c r="A32" s="6">
        <v>30</v>
      </c>
      <c r="B32" s="10"/>
      <c r="C32" s="10"/>
      <c r="D32" s="10"/>
      <c r="E32" s="64"/>
      <c r="F32" s="38"/>
      <c r="G32" s="10"/>
      <c r="H32" s="10"/>
      <c r="I32" s="10"/>
      <c r="J32" s="10"/>
      <c r="K32" s="10"/>
      <c r="L32" s="12">
        <f>SUM(B32:K32)</f>
        <v>0</v>
      </c>
    </row>
    <row r="33" spans="1:12" ht="13.5">
      <c r="A33" s="6">
        <v>31</v>
      </c>
      <c r="B33" s="45"/>
      <c r="C33" s="45"/>
      <c r="D33" s="45"/>
      <c r="E33" s="48"/>
      <c r="F33" s="49"/>
      <c r="G33" s="45"/>
      <c r="H33" s="45"/>
      <c r="I33" s="45"/>
      <c r="J33" s="45"/>
      <c r="K33" s="45"/>
      <c r="L33" s="12">
        <f>SUM(B33:K33)</f>
        <v>0</v>
      </c>
    </row>
    <row r="34" spans="1:12" ht="13.5">
      <c r="A34" s="13" t="s">
        <v>14</v>
      </c>
      <c r="B34" s="14">
        <f>SUM(B3:B33)</f>
        <v>4124</v>
      </c>
      <c r="C34" s="14">
        <f>SUM(C3:C33)</f>
        <v>1759</v>
      </c>
      <c r="D34" s="14">
        <f>SUM(D3:D33)</f>
        <v>647</v>
      </c>
      <c r="E34" s="66">
        <f>SUM(E3:E33)</f>
        <v>223</v>
      </c>
      <c r="F34" s="14">
        <f>SUM(F3:F33)</f>
        <v>792</v>
      </c>
      <c r="G34" s="14">
        <f>SUM(G3:G33)</f>
        <v>583</v>
      </c>
      <c r="H34" s="14">
        <f>SUM(H3:H33)</f>
        <v>2774</v>
      </c>
      <c r="I34" s="14">
        <f>SUM(I3:I33)</f>
        <v>861</v>
      </c>
      <c r="J34" s="14">
        <f>SUM(J3:J33)</f>
        <v>346</v>
      </c>
      <c r="K34" s="14">
        <f>SUM(K3:K33)</f>
        <v>517</v>
      </c>
      <c r="L34" s="12">
        <f>SUM(L3:L33)</f>
        <v>12626</v>
      </c>
    </row>
    <row r="35" spans="1:12" ht="13.5">
      <c r="A35" s="15"/>
      <c r="B35" s="15"/>
      <c r="C35" s="15"/>
      <c r="D35" s="15"/>
      <c r="E35" s="43"/>
      <c r="F35" s="15"/>
      <c r="G35" s="15"/>
      <c r="H35" s="15"/>
      <c r="I35" s="15"/>
      <c r="J35" s="15"/>
      <c r="K35" s="15"/>
      <c r="L35" s="15"/>
    </row>
    <row r="36" spans="1:12" ht="13.5">
      <c r="A36" s="16" t="s">
        <v>15</v>
      </c>
      <c r="B36" s="17">
        <f>COUNT(B3:B33)</f>
        <v>20</v>
      </c>
      <c r="C36" s="17">
        <f>COUNT(C3:C33)</f>
        <v>20</v>
      </c>
      <c r="D36" s="17">
        <f>COUNT(D3:D33)</f>
        <v>20</v>
      </c>
      <c r="E36" s="67">
        <f>COUNT(E3:E33)</f>
        <v>20</v>
      </c>
      <c r="F36" s="17">
        <f>COUNT(F3:F33)</f>
        <v>17</v>
      </c>
      <c r="G36" s="17">
        <f>COUNT(G3:G33)</f>
        <v>17</v>
      </c>
      <c r="H36" s="17">
        <f>COUNT(H3:H33)</f>
        <v>17</v>
      </c>
      <c r="I36" s="17">
        <f>COUNT(I3:I33)</f>
        <v>17</v>
      </c>
      <c r="J36" s="17">
        <f>COUNT(J3:J33)</f>
        <v>17</v>
      </c>
      <c r="K36" s="17">
        <f>COUNT(K3:K33)</f>
        <v>17</v>
      </c>
      <c r="L36" s="11">
        <f>SUM(B36,D36,F36,G36,H36)</f>
        <v>91</v>
      </c>
    </row>
    <row r="37" spans="1:1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24.75">
      <c r="A38" s="18" t="s">
        <v>16</v>
      </c>
      <c r="B38" s="19">
        <f>B34/B36</f>
        <v>206.2</v>
      </c>
      <c r="C38" s="19">
        <f>C34/C36</f>
        <v>87.95</v>
      </c>
      <c r="D38" s="19">
        <f>D34/D36</f>
        <v>32.35</v>
      </c>
      <c r="E38" s="19">
        <f>E34/E36</f>
        <v>11.15</v>
      </c>
      <c r="F38" s="19">
        <f>F34/F36</f>
        <v>46.588235294117645</v>
      </c>
      <c r="G38" s="19">
        <f>G34/G36</f>
        <v>34.294117647058826</v>
      </c>
      <c r="H38" s="19">
        <f>H34/H36</f>
        <v>163.1764705882353</v>
      </c>
      <c r="I38" s="19">
        <f>I34/I36</f>
        <v>50.64705882352941</v>
      </c>
      <c r="J38" s="19">
        <f>J34/J36</f>
        <v>20.352941176470587</v>
      </c>
      <c r="K38" s="19">
        <f>K34/K36</f>
        <v>30.41176470588235</v>
      </c>
      <c r="L38" s="19">
        <f>SUM(B38:K38)</f>
        <v>683.1205882352942</v>
      </c>
    </row>
    <row r="39" spans="1:12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36.75">
      <c r="A40" s="21" t="s">
        <v>17</v>
      </c>
      <c r="B40" s="22">
        <f>L34/(L36/5)</f>
        <v>693.7362637362637</v>
      </c>
      <c r="C40" s="32"/>
      <c r="L40" s="32"/>
    </row>
    <row r="41" spans="1:12" ht="24.75">
      <c r="A41" s="23" t="s">
        <v>18</v>
      </c>
      <c r="B41" s="56"/>
      <c r="C41" s="15"/>
      <c r="D41" s="20">
        <f>D38/142</f>
        <v>0.2278169014084507</v>
      </c>
      <c r="E41" s="20">
        <f>E38/8</f>
        <v>1.39375</v>
      </c>
      <c r="F41" s="20">
        <f>F38/9</f>
        <v>5.1764705882352935</v>
      </c>
      <c r="G41" s="20">
        <f>G38/16</f>
        <v>2.1433823529411766</v>
      </c>
      <c r="H41" s="7"/>
      <c r="I41" s="7"/>
      <c r="J41" s="24">
        <f>J38/10</f>
        <v>2.0352941176470587</v>
      </c>
      <c r="K41" s="24">
        <f>K38/8</f>
        <v>3.801470588235294</v>
      </c>
      <c r="L41" s="32"/>
    </row>
    <row r="42" spans="1:12" ht="12.75">
      <c r="A42" s="25"/>
      <c r="B42" s="8"/>
      <c r="C42" s="26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2.75">
      <c r="A43" s="41" t="s">
        <v>45</v>
      </c>
      <c r="B43" s="34" t="s">
        <v>20</v>
      </c>
      <c r="C43" s="26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2.75">
      <c r="A44" s="41"/>
      <c r="B44" s="36">
        <v>7641</v>
      </c>
      <c r="C44" s="26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2.75">
      <c r="A45" s="42" t="s">
        <v>22</v>
      </c>
      <c r="B45" s="36">
        <v>23658</v>
      </c>
      <c r="C45" s="26"/>
      <c r="D45" s="25"/>
      <c r="E45" s="25"/>
      <c r="F45" s="25"/>
      <c r="G45" s="25"/>
      <c r="H45" s="25"/>
      <c r="I45" s="25"/>
      <c r="J45" s="25"/>
      <c r="K45" s="25"/>
      <c r="L45" s="25"/>
    </row>
    <row r="47" spans="1:2" ht="24.75">
      <c r="A47" s="31" t="s">
        <v>23</v>
      </c>
      <c r="B47" s="20">
        <v>46554</v>
      </c>
    </row>
  </sheetData>
  <sheetProtection sheet="1" objects="1" scenarios="1"/>
  <mergeCells count="3">
    <mergeCell ref="B1:K1"/>
    <mergeCell ref="L1:L2"/>
    <mergeCell ref="A43:A4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6"/>
  <sheetViews>
    <sheetView defaultGridColor="0" zoomScale="80" zoomScaleNormal="80" colorId="10" workbookViewId="0" topLeftCell="A1">
      <selection activeCell="J33" sqref="J33"/>
    </sheetView>
  </sheetViews>
  <sheetFormatPr defaultColWidth="12.57421875" defaultRowHeight="12.75"/>
  <cols>
    <col min="1" max="1" width="15.28125" style="0" customWidth="1"/>
    <col min="2" max="2" width="9.140625" style="0" customWidth="1"/>
    <col min="3" max="3" width="7.421875" style="0" customWidth="1"/>
    <col min="4" max="4" width="8.00390625" style="0" customWidth="1"/>
    <col min="5" max="6" width="7.421875" style="0" customWidth="1"/>
    <col min="7" max="7" width="7.28125" style="0" customWidth="1"/>
    <col min="8" max="8" width="7.8515625" style="0" customWidth="1"/>
    <col min="9" max="9" width="7.7109375" style="0" customWidth="1"/>
    <col min="10" max="10" width="7.28125" style="0" customWidth="1"/>
    <col min="11" max="11" width="7.421875" style="0" customWidth="1"/>
    <col min="12" max="12" width="9.28125" style="0" customWidth="1"/>
    <col min="13" max="16384" width="11.7109375" style="0" customWidth="1"/>
  </cols>
  <sheetData>
    <row r="1" spans="1:12" ht="15.75" customHeight="1">
      <c r="A1" s="68" t="s">
        <v>46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ht="15.75" customHeight="1">
      <c r="A2" s="68" t="s">
        <v>47</v>
      </c>
      <c r="B2" s="71" t="s">
        <v>1</v>
      </c>
      <c r="C2" s="71"/>
      <c r="D2" s="71"/>
      <c r="E2" s="71"/>
      <c r="F2" s="71"/>
      <c r="G2" s="71"/>
      <c r="H2" s="71"/>
      <c r="I2" s="71"/>
      <c r="J2" s="71"/>
      <c r="K2" s="71"/>
      <c r="L2" s="72" t="s">
        <v>48</v>
      </c>
    </row>
    <row r="3" spans="1:12" ht="15.75" customHeight="1">
      <c r="A3" s="73" t="s">
        <v>49</v>
      </c>
      <c r="B3" s="74" t="s">
        <v>4</v>
      </c>
      <c r="C3" s="74" t="s">
        <v>5</v>
      </c>
      <c r="D3" s="74" t="s">
        <v>6</v>
      </c>
      <c r="E3" s="74" t="s">
        <v>7</v>
      </c>
      <c r="F3" s="74" t="s">
        <v>8</v>
      </c>
      <c r="G3" s="74" t="s">
        <v>9</v>
      </c>
      <c r="H3" s="74" t="s">
        <v>10</v>
      </c>
      <c r="I3" s="74" t="s">
        <v>11</v>
      </c>
      <c r="J3" s="74" t="s">
        <v>12</v>
      </c>
      <c r="K3" s="74" t="s">
        <v>13</v>
      </c>
      <c r="L3" s="72"/>
    </row>
    <row r="4" spans="1:12" ht="12.75">
      <c r="A4" s="75" t="s">
        <v>50</v>
      </c>
      <c r="B4" s="76">
        <f>IANUARIE!$B$34</f>
        <v>1360</v>
      </c>
      <c r="C4" s="76">
        <f>IANUARIE!$C$34</f>
        <v>0</v>
      </c>
      <c r="D4" s="76">
        <f>IANUARIE!$D$34</f>
        <v>0</v>
      </c>
      <c r="E4" s="76">
        <f>IANUARIE!$E$34</f>
        <v>0</v>
      </c>
      <c r="F4" s="76">
        <f>IANUARIE!$F$34</f>
        <v>0</v>
      </c>
      <c r="G4" s="76">
        <f>IANUARIE!$G$34</f>
        <v>0</v>
      </c>
      <c r="H4" s="76">
        <f>IANUARIE!$H$34</f>
        <v>7897</v>
      </c>
      <c r="I4" s="76">
        <f>IANUARIE!$I$34</f>
        <v>1267</v>
      </c>
      <c r="J4" s="76">
        <f>IANUARIE!$J$34</f>
        <v>1489</v>
      </c>
      <c r="K4" s="76">
        <f>IANUARIE!$K$34</f>
        <v>1083</v>
      </c>
      <c r="L4" s="22">
        <f>SUM(B4:K4)</f>
        <v>13096</v>
      </c>
    </row>
    <row r="5" spans="1:12" ht="12.75">
      <c r="A5" s="75" t="s">
        <v>25</v>
      </c>
      <c r="B5" s="76">
        <f>FEBRUARIE!$B$34</f>
        <v>610</v>
      </c>
      <c r="C5" s="76">
        <f>FEBRUARIE!$C$34</f>
        <v>0</v>
      </c>
      <c r="D5" s="76">
        <f>FEBRUARIE!$D$34</f>
        <v>0</v>
      </c>
      <c r="E5" s="76">
        <f>FEBRUARIE!$E$34</f>
        <v>0</v>
      </c>
      <c r="F5" s="76">
        <f>FEBRUARIE!$F$34</f>
        <v>0</v>
      </c>
      <c r="G5" s="76">
        <f>FEBRUARIE!$G$34</f>
        <v>0</v>
      </c>
      <c r="H5" s="76">
        <f>FEBRUARIE!$H$34</f>
        <v>7751</v>
      </c>
      <c r="I5" s="76">
        <f>FEBRUARIE!$I$34</f>
        <v>1567</v>
      </c>
      <c r="J5" s="76">
        <f>FEBRUARIE!$J$34</f>
        <v>768</v>
      </c>
      <c r="K5" s="76">
        <f>FEBRUARIE!$K$34</f>
        <v>1485</v>
      </c>
      <c r="L5" s="22">
        <f>FEBRUARIE!$L$34</f>
        <v>12181</v>
      </c>
    </row>
    <row r="6" spans="1:12" ht="12.75">
      <c r="A6" s="75" t="s">
        <v>27</v>
      </c>
      <c r="B6" s="76">
        <f>MARTIE!$B$34</f>
        <v>533</v>
      </c>
      <c r="C6" s="76">
        <f>MARTIE!$C$34</f>
        <v>0</v>
      </c>
      <c r="D6" s="76">
        <f>MARTIE!$D$34</f>
        <v>0</v>
      </c>
      <c r="E6" s="76">
        <f>MARTIE!$E$34</f>
        <v>0</v>
      </c>
      <c r="F6" s="76">
        <f>MARTIE!$F$34</f>
        <v>0</v>
      </c>
      <c r="G6" s="76">
        <f>MARTIE!$G$34</f>
        <v>0</v>
      </c>
      <c r="H6" s="76">
        <f>MARTIE!$H$34</f>
        <v>8267</v>
      </c>
      <c r="I6" s="76">
        <f>MARTIE!$I$34</f>
        <v>1894</v>
      </c>
      <c r="J6" s="76">
        <f>MARTIE!$J$34</f>
        <v>1114</v>
      </c>
      <c r="K6" s="76">
        <f>MARTIE!$K$34</f>
        <v>1528</v>
      </c>
      <c r="L6" s="22">
        <f>SUM(B6:K6)</f>
        <v>13336</v>
      </c>
    </row>
    <row r="7" spans="1:12" ht="12.75">
      <c r="A7" s="75" t="s">
        <v>29</v>
      </c>
      <c r="B7" s="76">
        <f>APRILIE!$B$34</f>
        <v>411</v>
      </c>
      <c r="C7" s="76">
        <f>APRILIE!$C$34</f>
        <v>0</v>
      </c>
      <c r="D7" s="76">
        <f>APRILIE!$D$34</f>
        <v>0</v>
      </c>
      <c r="E7" s="76">
        <f>APRILIE!$E$34</f>
        <v>0</v>
      </c>
      <c r="F7" s="76">
        <f>APRILIE!$F$34</f>
        <v>0</v>
      </c>
      <c r="G7" s="76">
        <f>APRILIE!$G$34</f>
        <v>0</v>
      </c>
      <c r="H7" s="76">
        <f>APRILIE!$H$34</f>
        <v>6535</v>
      </c>
      <c r="I7" s="76">
        <f>APRILIE!$I$34</f>
        <v>1746</v>
      </c>
      <c r="J7" s="76">
        <f>APRILIE!$J$34</f>
        <v>852</v>
      </c>
      <c r="K7" s="76">
        <f>APRILIE!$K$34</f>
        <v>1195</v>
      </c>
      <c r="L7" s="22">
        <f>SUM(B7:K7)</f>
        <v>10739</v>
      </c>
    </row>
    <row r="8" spans="1:12" ht="12.75">
      <c r="A8" s="75" t="s">
        <v>31</v>
      </c>
      <c r="B8" s="76">
        <f>MAI!$B$34</f>
        <v>1085</v>
      </c>
      <c r="C8" s="76">
        <f>MAI!$C$34</f>
        <v>0</v>
      </c>
      <c r="D8" s="76">
        <f>MAI!$D$34</f>
        <v>0</v>
      </c>
      <c r="E8" s="76">
        <f>MAI!$E$34</f>
        <v>0</v>
      </c>
      <c r="F8" s="76">
        <f>MAI!$F$34</f>
        <v>0</v>
      </c>
      <c r="G8" s="76">
        <f>MAI!$G$34</f>
        <v>0</v>
      </c>
      <c r="H8" s="76">
        <f>MAI!$H$34</f>
        <v>7836</v>
      </c>
      <c r="I8" s="76">
        <f>MAI!$I$34</f>
        <v>2057</v>
      </c>
      <c r="J8" s="76">
        <f>MAI!$J$34</f>
        <v>843</v>
      </c>
      <c r="K8" s="76">
        <f>MAI!$K$34</f>
        <v>1462</v>
      </c>
      <c r="L8" s="22">
        <f>SUM(B8:K8)</f>
        <v>13283</v>
      </c>
    </row>
    <row r="9" spans="1:12" ht="12.75">
      <c r="A9" s="75" t="s">
        <v>33</v>
      </c>
      <c r="B9" s="76">
        <f>IUNIE!$B$34</f>
        <v>808</v>
      </c>
      <c r="C9" s="76">
        <f>IUNIE!$C$34</f>
        <v>0</v>
      </c>
      <c r="D9" s="76">
        <f>IUNIE!$D$34</f>
        <v>0</v>
      </c>
      <c r="E9" s="76">
        <f>IUNIE!$E$34</f>
        <v>0</v>
      </c>
      <c r="F9" s="76">
        <f>IUNIE!$F$34</f>
        <v>0</v>
      </c>
      <c r="G9" s="76">
        <f>IUNIE!$G$34</f>
        <v>0</v>
      </c>
      <c r="H9" s="76">
        <f>IUNIE!$H$34</f>
        <v>6358</v>
      </c>
      <c r="I9" s="76">
        <f>IUNIE!$I$34</f>
        <v>1915</v>
      </c>
      <c r="J9" s="76">
        <f>IUNIE!$J$34</f>
        <v>610</v>
      </c>
      <c r="K9" s="76">
        <f>IUNIE!$K$34</f>
        <v>1187</v>
      </c>
      <c r="L9" s="22">
        <f>SUM(B9:K9)</f>
        <v>10878</v>
      </c>
    </row>
    <row r="10" spans="1:12" ht="12.75">
      <c r="A10" s="75" t="s">
        <v>51</v>
      </c>
      <c r="B10" s="76">
        <f>IULIE!$B$34</f>
        <v>609</v>
      </c>
      <c r="C10" s="76">
        <f>IULIE!$C$34</f>
        <v>0</v>
      </c>
      <c r="D10" s="76">
        <f>IULIE!$D$34</f>
        <v>0</v>
      </c>
      <c r="E10" s="76">
        <f>IULIE!$D$34</f>
        <v>0</v>
      </c>
      <c r="F10" s="76">
        <f>IULIE!$F$34</f>
        <v>0</v>
      </c>
      <c r="G10" s="76">
        <f>IULIE!$G$34</f>
        <v>0</v>
      </c>
      <c r="H10" s="76">
        <f>IULIE!$H$34</f>
        <v>6449</v>
      </c>
      <c r="I10" s="76">
        <f>IULIE!$I$34</f>
        <v>2164</v>
      </c>
      <c r="J10" s="76">
        <f>IULIE!$J$34</f>
        <v>393</v>
      </c>
      <c r="K10" s="76">
        <f>IULIE!$K$34</f>
        <v>1136</v>
      </c>
      <c r="L10" s="22">
        <f>SUM(B10:K10)</f>
        <v>10751</v>
      </c>
    </row>
    <row r="11" spans="1:12" ht="12.75">
      <c r="A11" s="75" t="s">
        <v>52</v>
      </c>
      <c r="B11" s="76">
        <f>AUGUST!$B$34</f>
        <v>2676</v>
      </c>
      <c r="C11" s="76">
        <f>AUGUST!$C$34</f>
        <v>576</v>
      </c>
      <c r="D11" s="76">
        <f>AUGUST!$D$34</f>
        <v>282</v>
      </c>
      <c r="E11" s="76">
        <f>AUGUST!$E$34</f>
        <v>100</v>
      </c>
      <c r="F11" s="76">
        <f>AUGUST!$F$34</f>
        <v>185</v>
      </c>
      <c r="G11" s="76">
        <f>AUGUST!$G$34</f>
        <v>182</v>
      </c>
      <c r="H11" s="76">
        <f>AUGUST!$H$34</f>
        <v>5792</v>
      </c>
      <c r="I11" s="76">
        <f>AUGUST!$I$34</f>
        <v>2272</v>
      </c>
      <c r="J11" s="76">
        <f>AUGUST!$J$34</f>
        <v>331</v>
      </c>
      <c r="K11" s="76">
        <f>AUGUST!$K$34</f>
        <v>923</v>
      </c>
      <c r="L11" s="22">
        <f>SUM(B11:K11)</f>
        <v>13319</v>
      </c>
    </row>
    <row r="12" spans="1:12" ht="12.75">
      <c r="A12" s="75" t="s">
        <v>53</v>
      </c>
      <c r="B12" s="76">
        <f>SEPTEMBRIE!$B$34</f>
        <v>3898</v>
      </c>
      <c r="C12" s="76">
        <f>SEPTEMBRIE!$C$34</f>
        <v>1501</v>
      </c>
      <c r="D12" s="76">
        <f>SEPTEMBRIE!$D$34</f>
        <v>549</v>
      </c>
      <c r="E12" s="76">
        <f>SEPTEMBRIE!$E$34</f>
        <v>214</v>
      </c>
      <c r="F12" s="76">
        <f>SEPTEMBRIE!$F$34</f>
        <v>534</v>
      </c>
      <c r="G12" s="76">
        <f>SEPTEMBRIE!$G$34</f>
        <v>319</v>
      </c>
      <c r="H12" s="76">
        <f>SEPTEMBRIE!$H$34</f>
        <v>3862</v>
      </c>
      <c r="I12" s="76">
        <f>SEPTEMBRIE!$I$34</f>
        <v>1362</v>
      </c>
      <c r="J12" s="76">
        <f>SEPTEMBRIE!$J$34</f>
        <v>227</v>
      </c>
      <c r="K12" s="76">
        <f>SEPTEMBRIE!$K$34</f>
        <v>509</v>
      </c>
      <c r="L12" s="22">
        <f>SUM(B12:K12)</f>
        <v>12975</v>
      </c>
    </row>
    <row r="13" spans="1:12" ht="12.75">
      <c r="A13" s="75" t="s">
        <v>54</v>
      </c>
      <c r="B13" s="76">
        <f>OCTOMBRIE!$B$34</f>
        <v>7759</v>
      </c>
      <c r="C13" s="76">
        <f>OCTOMBRIE!$C$34</f>
        <v>1853</v>
      </c>
      <c r="D13" s="76">
        <f>OCTOMBRIE!$D$34</f>
        <v>837</v>
      </c>
      <c r="E13" s="76">
        <f>OCTOMBRIE!$E$34</f>
        <v>263</v>
      </c>
      <c r="F13" s="76">
        <f>OCTOMBRIE!$F$34</f>
        <v>782</v>
      </c>
      <c r="G13" s="76">
        <f>OCTOMBRIE!$G$34</f>
        <v>444</v>
      </c>
      <c r="H13" s="76">
        <f>OCTOMBRIE!$H$34</f>
        <v>4288</v>
      </c>
      <c r="I13" s="76">
        <f>OCTOMBRIE!$I$34</f>
        <v>1376</v>
      </c>
      <c r="J13" s="76">
        <f>OCTOMBRIE!$J$34</f>
        <v>416</v>
      </c>
      <c r="K13" s="76">
        <f>OCTOMBRIE!$K$34</f>
        <v>720</v>
      </c>
      <c r="L13" s="22">
        <f>SUM(B13:K13)</f>
        <v>18738</v>
      </c>
    </row>
    <row r="14" spans="1:12" ht="12.75">
      <c r="A14" s="75" t="s">
        <v>55</v>
      </c>
      <c r="B14" s="76">
        <f>NOIEMBRIE!$B$34</f>
        <v>9077</v>
      </c>
      <c r="C14" s="76">
        <f>NOIEMBRIE!$C$34</f>
        <v>1993</v>
      </c>
      <c r="D14" s="76">
        <f>NOIEMBRIE!$D$34</f>
        <v>1057</v>
      </c>
      <c r="E14" s="76">
        <f>NOIEMBRIE!$E$34</f>
        <v>366</v>
      </c>
      <c r="F14" s="76">
        <f>NOIEMBRIE!$F$34</f>
        <v>1044</v>
      </c>
      <c r="G14" s="76">
        <f>NOIEMBRIE!$G$34</f>
        <v>653</v>
      </c>
      <c r="H14" s="76">
        <f>NOIEMBRIE!$H$34</f>
        <v>3878</v>
      </c>
      <c r="I14" s="76">
        <f>NOIEMBRIE!$I$34</f>
        <v>1195</v>
      </c>
      <c r="J14" s="76">
        <f>NOIEMBRIE!$J$34</f>
        <v>398</v>
      </c>
      <c r="K14" s="76">
        <f>NOIEMBRIE!$K$34</f>
        <v>761</v>
      </c>
      <c r="L14" s="22">
        <f>SUM(B14:K14)</f>
        <v>20422</v>
      </c>
    </row>
    <row r="15" spans="1:12" ht="13.5">
      <c r="A15" s="75" t="s">
        <v>56</v>
      </c>
      <c r="B15" s="76">
        <f>DECEMBRIE!$B$34</f>
        <v>4124</v>
      </c>
      <c r="C15" s="76">
        <f>DECEMBRIE!$C$34</f>
        <v>1759</v>
      </c>
      <c r="D15" s="76">
        <f>DECEMBRIE!$D$34</f>
        <v>647</v>
      </c>
      <c r="E15" s="66">
        <f>DECEMBRIE!$E$34</f>
        <v>223</v>
      </c>
      <c r="F15" s="76">
        <f>DECEMBRIE!$F$34</f>
        <v>792</v>
      </c>
      <c r="G15" s="76">
        <f>DECEMBRIE!$G$34</f>
        <v>583</v>
      </c>
      <c r="H15" s="76">
        <f>DECEMBRIE!$H$34</f>
        <v>2774</v>
      </c>
      <c r="I15" s="76">
        <f>DECEMBRIE!$I$34</f>
        <v>861</v>
      </c>
      <c r="J15" s="76">
        <f>DECEMBRIE!$J$34</f>
        <v>346</v>
      </c>
      <c r="K15" s="76">
        <f>DECEMBRIE!$K$34</f>
        <v>517</v>
      </c>
      <c r="L15" s="22">
        <f>SUM(B15:K15)</f>
        <v>12626</v>
      </c>
    </row>
    <row r="16" spans="1:12" ht="15.75" customHeight="1">
      <c r="A16" s="8"/>
      <c r="B16" s="77">
        <f>SUM(B4:B15)</f>
        <v>32950</v>
      </c>
      <c r="C16" s="77">
        <f>SUM(C4:C15)</f>
        <v>7682</v>
      </c>
      <c r="D16" s="77">
        <f>SUM(D4:D15)</f>
        <v>3372</v>
      </c>
      <c r="E16" s="77">
        <f>SUM(E4:E15)</f>
        <v>1166</v>
      </c>
      <c r="F16" s="77">
        <f>SUM(F4:F15)</f>
        <v>3337</v>
      </c>
      <c r="G16" s="77">
        <f>SUM(G4:G15)</f>
        <v>2181</v>
      </c>
      <c r="H16" s="77">
        <f>SUM(H4:H15)</f>
        <v>71687</v>
      </c>
      <c r="I16" s="77">
        <f>SUM(I4:I15)</f>
        <v>19676</v>
      </c>
      <c r="J16" s="77">
        <f>SUM(J4:J15)</f>
        <v>7787</v>
      </c>
      <c r="K16" s="77">
        <f>SUM(K4:K15)</f>
        <v>12506</v>
      </c>
      <c r="L16" s="77">
        <f>SUM(B16:K16)</f>
        <v>162344</v>
      </c>
    </row>
  </sheetData>
  <sheetProtection sheet="1" objects="1" scenarios="1"/>
  <mergeCells count="2">
    <mergeCell ref="B2:K2"/>
    <mergeCell ref="L2:L3"/>
  </mergeCells>
  <printOptions horizontalCentered="1"/>
  <pageMargins left="0.7875" right="0.7875" top="0.7875" bottom="0.7875" header="0.5118055555555556" footer="0.5118055555555556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"/>
  <sheetViews>
    <sheetView tabSelected="1" defaultGridColor="0" zoomScale="80" zoomScaleNormal="80" colorId="10" workbookViewId="0" topLeftCell="A1">
      <selection activeCell="K29" sqref="K29"/>
    </sheetView>
  </sheetViews>
  <sheetFormatPr defaultColWidth="12.57421875" defaultRowHeight="12.75"/>
  <cols>
    <col min="1" max="1" width="17.140625" style="0" customWidth="1"/>
    <col min="2" max="2" width="8.140625" style="0" customWidth="1"/>
    <col min="3" max="3" width="7.421875" style="0" customWidth="1"/>
    <col min="4" max="4" width="6.7109375" style="0" customWidth="1"/>
    <col min="5" max="5" width="8.421875" style="0" customWidth="1"/>
    <col min="6" max="6" width="7.140625" style="0" customWidth="1"/>
    <col min="7" max="7" width="6.8515625" style="0" customWidth="1"/>
    <col min="8" max="8" width="8.8515625" style="0" customWidth="1"/>
    <col min="9" max="9" width="9.57421875" style="0" customWidth="1"/>
    <col min="10" max="10" width="8.7109375" style="0" customWidth="1"/>
    <col min="11" max="11" width="9.28125" style="0" customWidth="1"/>
    <col min="12" max="12" width="12.421875" style="78" customWidth="1"/>
    <col min="13" max="13" width="19.57421875" style="0" customWidth="1"/>
    <col min="14" max="16384" width="11.7109375" style="0" customWidth="1"/>
  </cols>
  <sheetData>
    <row r="1" spans="1:13" ht="1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  <c r="M1" s="79"/>
    </row>
    <row r="2" spans="1:13" ht="15">
      <c r="A2" s="81" t="s">
        <v>57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s="78" customFormat="1" ht="45" customHeight="1">
      <c r="A3" s="82" t="s">
        <v>58</v>
      </c>
      <c r="B3" s="83" t="s">
        <v>4</v>
      </c>
      <c r="C3" s="83" t="s">
        <v>5</v>
      </c>
      <c r="D3" s="83" t="s">
        <v>6</v>
      </c>
      <c r="E3" s="83" t="s">
        <v>7</v>
      </c>
      <c r="F3" s="83" t="s">
        <v>59</v>
      </c>
      <c r="G3" s="83" t="s">
        <v>60</v>
      </c>
      <c r="H3" s="84" t="s">
        <v>10</v>
      </c>
      <c r="I3" s="85" t="s">
        <v>11</v>
      </c>
      <c r="J3" s="85" t="s">
        <v>12</v>
      </c>
      <c r="K3" s="85" t="s">
        <v>13</v>
      </c>
      <c r="L3" s="86" t="s">
        <v>61</v>
      </c>
      <c r="M3" s="83" t="s">
        <v>62</v>
      </c>
    </row>
    <row r="4" spans="1:13" ht="15" customHeight="1">
      <c r="A4" s="87" t="s">
        <v>21</v>
      </c>
      <c r="B4" s="88">
        <v>1533</v>
      </c>
      <c r="C4" s="88">
        <v>7</v>
      </c>
      <c r="D4" s="88"/>
      <c r="E4" s="88"/>
      <c r="F4" s="88"/>
      <c r="G4" s="88"/>
      <c r="H4" s="88">
        <v>5618</v>
      </c>
      <c r="I4" s="88">
        <v>528</v>
      </c>
      <c r="J4" s="88">
        <v>704</v>
      </c>
      <c r="K4" s="88">
        <v>710</v>
      </c>
      <c r="L4" s="89">
        <v>7664</v>
      </c>
      <c r="M4" s="90">
        <v>7664</v>
      </c>
    </row>
    <row r="5" spans="1:13" ht="16.5" customHeight="1">
      <c r="A5" s="87" t="s">
        <v>63</v>
      </c>
      <c r="B5" s="88">
        <v>324</v>
      </c>
      <c r="C5" s="88">
        <v>18</v>
      </c>
      <c r="D5" s="88"/>
      <c r="E5" s="88"/>
      <c r="F5" s="88"/>
      <c r="G5" s="88"/>
      <c r="H5" s="88">
        <v>5721</v>
      </c>
      <c r="I5" s="88">
        <v>641</v>
      </c>
      <c r="J5" s="88">
        <v>474</v>
      </c>
      <c r="K5" s="88">
        <v>785</v>
      </c>
      <c r="L5" s="89">
        <v>6503</v>
      </c>
      <c r="M5" s="90">
        <v>10077</v>
      </c>
    </row>
    <row r="6" spans="1:13" ht="14.25" customHeight="1">
      <c r="A6" s="87" t="s">
        <v>64</v>
      </c>
      <c r="B6" s="88">
        <v>247</v>
      </c>
      <c r="C6" s="88">
        <v>28</v>
      </c>
      <c r="D6" s="88"/>
      <c r="E6" s="88"/>
      <c r="F6" s="88"/>
      <c r="G6" s="88"/>
      <c r="H6" s="88">
        <v>5731</v>
      </c>
      <c r="I6" s="88">
        <v>728</v>
      </c>
      <c r="J6" s="88">
        <v>601</v>
      </c>
      <c r="K6" s="88">
        <v>743</v>
      </c>
      <c r="L6" s="89">
        <v>6521</v>
      </c>
      <c r="M6" s="90">
        <v>11828</v>
      </c>
    </row>
    <row r="7" spans="1:13" ht="14.25" customHeight="1">
      <c r="A7" s="87" t="s">
        <v>65</v>
      </c>
      <c r="B7" s="88">
        <v>223</v>
      </c>
      <c r="C7" s="88">
        <v>31</v>
      </c>
      <c r="D7" s="88"/>
      <c r="E7" s="88"/>
      <c r="F7" s="88"/>
      <c r="G7" s="88"/>
      <c r="H7" s="88">
        <v>4853</v>
      </c>
      <c r="I7" s="88">
        <v>711</v>
      </c>
      <c r="J7" s="88">
        <v>519</v>
      </c>
      <c r="K7" s="88">
        <v>565</v>
      </c>
      <c r="L7" s="89">
        <v>5555</v>
      </c>
      <c r="M7" s="90">
        <v>12891</v>
      </c>
    </row>
    <row r="8" spans="1:13" ht="15" customHeight="1">
      <c r="A8" s="87" t="s">
        <v>66</v>
      </c>
      <c r="B8" s="88">
        <v>483</v>
      </c>
      <c r="C8" s="88">
        <v>59</v>
      </c>
      <c r="D8" s="88"/>
      <c r="E8" s="88"/>
      <c r="F8" s="88"/>
      <c r="G8" s="88"/>
      <c r="H8" s="88">
        <v>5182</v>
      </c>
      <c r="I8" s="88">
        <v>746</v>
      </c>
      <c r="J8" s="88">
        <v>588</v>
      </c>
      <c r="K8" s="88">
        <v>673</v>
      </c>
      <c r="L8" s="89">
        <v>6114</v>
      </c>
      <c r="M8" s="90">
        <v>14133</v>
      </c>
    </row>
    <row r="9" spans="1:13" ht="15" customHeight="1">
      <c r="A9" s="87" t="s">
        <v>67</v>
      </c>
      <c r="B9" s="88">
        <v>445</v>
      </c>
      <c r="C9" s="88">
        <v>55</v>
      </c>
      <c r="D9" s="88"/>
      <c r="E9" s="88"/>
      <c r="F9" s="88"/>
      <c r="G9" s="88"/>
      <c r="H9" s="88">
        <v>4526</v>
      </c>
      <c r="I9" s="88">
        <v>707</v>
      </c>
      <c r="J9" s="88">
        <v>470</v>
      </c>
      <c r="K9" s="88">
        <v>565</v>
      </c>
      <c r="L9" s="89">
        <v>5515</v>
      </c>
      <c r="M9" s="90">
        <v>15129</v>
      </c>
    </row>
    <row r="10" spans="1:13" ht="15" customHeight="1">
      <c r="A10" s="87" t="s">
        <v>68</v>
      </c>
      <c r="B10" s="88">
        <v>293</v>
      </c>
      <c r="C10" s="88">
        <v>59</v>
      </c>
      <c r="D10" s="88"/>
      <c r="E10" s="88"/>
      <c r="F10" s="88"/>
      <c r="G10" s="88"/>
      <c r="H10" s="88">
        <v>4430</v>
      </c>
      <c r="I10" s="88">
        <v>769</v>
      </c>
      <c r="J10" s="88">
        <v>256</v>
      </c>
      <c r="K10" s="88">
        <v>519</v>
      </c>
      <c r="L10" s="89">
        <v>5169</v>
      </c>
      <c r="M10" s="90">
        <v>16275</v>
      </c>
    </row>
    <row r="11" spans="1:13" ht="15" customHeight="1">
      <c r="A11" s="87" t="s">
        <v>69</v>
      </c>
      <c r="B11" s="88">
        <v>1235</v>
      </c>
      <c r="C11" s="88">
        <v>247</v>
      </c>
      <c r="D11" s="88">
        <v>121</v>
      </c>
      <c r="E11" s="88"/>
      <c r="F11" s="88">
        <v>113</v>
      </c>
      <c r="G11" s="88">
        <v>80</v>
      </c>
      <c r="H11" s="88">
        <v>4073</v>
      </c>
      <c r="I11" s="88">
        <v>836</v>
      </c>
      <c r="J11" s="88">
        <v>279</v>
      </c>
      <c r="K11" s="88">
        <v>447</v>
      </c>
      <c r="L11" s="89">
        <v>5512</v>
      </c>
      <c r="M11" s="90">
        <v>17527</v>
      </c>
    </row>
    <row r="12" spans="1:13" ht="15" customHeight="1">
      <c r="A12" s="87" t="s">
        <v>70</v>
      </c>
      <c r="B12" s="88">
        <v>2701</v>
      </c>
      <c r="C12" s="88">
        <v>506</v>
      </c>
      <c r="D12" s="88">
        <v>208</v>
      </c>
      <c r="E12" s="88"/>
      <c r="F12" s="88">
        <v>254</v>
      </c>
      <c r="G12" s="88">
        <v>97</v>
      </c>
      <c r="H12" s="88">
        <v>3085</v>
      </c>
      <c r="I12" s="88">
        <v>588</v>
      </c>
      <c r="J12" s="88">
        <v>136</v>
      </c>
      <c r="K12" s="88">
        <v>303</v>
      </c>
      <c r="L12" s="89">
        <v>5856</v>
      </c>
      <c r="M12" s="90">
        <v>18732</v>
      </c>
    </row>
    <row r="13" spans="1:13" ht="15" customHeight="1">
      <c r="A13" s="87" t="s">
        <v>71</v>
      </c>
      <c r="B13" s="88">
        <v>4753</v>
      </c>
      <c r="C13" s="88">
        <v>649</v>
      </c>
      <c r="D13" s="88">
        <v>528</v>
      </c>
      <c r="E13" s="88"/>
      <c r="F13" s="88">
        <v>363</v>
      </c>
      <c r="G13" s="88">
        <v>165</v>
      </c>
      <c r="H13" s="88">
        <v>2995</v>
      </c>
      <c r="I13" s="88">
        <v>572</v>
      </c>
      <c r="J13" s="88">
        <v>261</v>
      </c>
      <c r="K13" s="88">
        <v>385</v>
      </c>
      <c r="L13" s="89">
        <v>7927</v>
      </c>
      <c r="M13" s="90">
        <v>20960</v>
      </c>
    </row>
    <row r="14" spans="1:13" ht="14.25" customHeight="1">
      <c r="A14" s="87" t="s">
        <v>72</v>
      </c>
      <c r="B14" s="88">
        <v>5640</v>
      </c>
      <c r="C14" s="88">
        <v>723</v>
      </c>
      <c r="D14" s="88">
        <v>658</v>
      </c>
      <c r="E14" s="88"/>
      <c r="F14" s="88">
        <v>458</v>
      </c>
      <c r="G14" s="88">
        <v>222</v>
      </c>
      <c r="H14" s="88">
        <v>2760</v>
      </c>
      <c r="I14" s="88">
        <v>505</v>
      </c>
      <c r="J14" s="88">
        <v>243</v>
      </c>
      <c r="K14" s="88">
        <v>383</v>
      </c>
      <c r="L14" s="89">
        <v>8690</v>
      </c>
      <c r="M14" s="90">
        <v>22685</v>
      </c>
    </row>
    <row r="15" spans="1:13" ht="15" customHeight="1">
      <c r="A15" s="87" t="s">
        <v>73</v>
      </c>
      <c r="B15" s="88">
        <v>5094</v>
      </c>
      <c r="C15" s="88">
        <v>693</v>
      </c>
      <c r="D15" s="88">
        <v>452</v>
      </c>
      <c r="E15" s="88">
        <v>124</v>
      </c>
      <c r="F15" s="88">
        <v>377</v>
      </c>
      <c r="G15" s="88">
        <v>213</v>
      </c>
      <c r="H15" s="88">
        <v>2157</v>
      </c>
      <c r="I15" s="88">
        <v>392</v>
      </c>
      <c r="J15" s="88">
        <v>200</v>
      </c>
      <c r="K15" s="88">
        <v>295</v>
      </c>
      <c r="L15" s="89">
        <v>7641</v>
      </c>
      <c r="M15" s="90">
        <v>23658</v>
      </c>
    </row>
  </sheetData>
  <sheetProtection sheet="1" objects="1" scenarios="1"/>
  <mergeCells count="1">
    <mergeCell ref="A2:M2"/>
  </mergeCells>
  <printOptions/>
  <pageMargins left="0.7875" right="0.7875" top="0.7875" bottom="0.78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zoomScale="80" zoomScaleNormal="80" colorId="10" workbookViewId="0" topLeftCell="A1">
      <selection activeCell="L36" sqref="L36"/>
    </sheetView>
  </sheetViews>
  <sheetFormatPr defaultColWidth="12.57421875" defaultRowHeight="12.75"/>
  <cols>
    <col min="1" max="1" width="11.7109375" style="0" customWidth="1"/>
    <col min="2" max="2" width="6.8515625" style="0" customWidth="1"/>
    <col min="3" max="3" width="7.00390625" style="0" customWidth="1"/>
    <col min="4" max="4" width="8.00390625" style="0" customWidth="1"/>
    <col min="5" max="6" width="7.140625" style="0" customWidth="1"/>
    <col min="7" max="7" width="6.7109375" style="0" customWidth="1"/>
    <col min="8" max="8" width="6.421875" style="0" customWidth="1"/>
    <col min="9" max="9" width="7.57421875" style="0" customWidth="1"/>
    <col min="10" max="10" width="7.7109375" style="0" customWidth="1"/>
    <col min="11" max="11" width="7.28125" style="0" customWidth="1"/>
    <col min="12" max="12" width="7.140625" style="0" customWidth="1"/>
    <col min="13" max="16384" width="11.7109375" style="0" customWidth="1"/>
  </cols>
  <sheetData>
    <row r="1" spans="1:12" ht="24.75">
      <c r="A1" s="1" t="s">
        <v>24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3" t="s">
        <v>2</v>
      </c>
    </row>
    <row r="2" spans="1:12" ht="12.75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3"/>
    </row>
    <row r="3" spans="1:12" ht="12.75">
      <c r="A3" s="6">
        <v>1</v>
      </c>
      <c r="B3" s="7">
        <v>28</v>
      </c>
      <c r="C3" s="7"/>
      <c r="D3" s="8"/>
      <c r="E3" s="8"/>
      <c r="F3" s="8"/>
      <c r="G3" s="8"/>
      <c r="H3" s="10">
        <v>314</v>
      </c>
      <c r="I3" s="10">
        <v>60</v>
      </c>
      <c r="J3" s="10">
        <v>31</v>
      </c>
      <c r="K3" s="10">
        <v>72</v>
      </c>
      <c r="L3" s="12">
        <f>SUM(B3:K3)</f>
        <v>505</v>
      </c>
    </row>
    <row r="4" spans="1:12" ht="12.75">
      <c r="A4" s="6">
        <v>2</v>
      </c>
      <c r="B4" s="7">
        <v>24</v>
      </c>
      <c r="C4" s="7"/>
      <c r="D4" s="8"/>
      <c r="E4" s="8"/>
      <c r="F4" s="8"/>
      <c r="G4" s="8"/>
      <c r="H4" s="10">
        <v>373</v>
      </c>
      <c r="I4" s="10">
        <v>37</v>
      </c>
      <c r="J4" s="10">
        <v>30</v>
      </c>
      <c r="K4" s="10">
        <v>75</v>
      </c>
      <c r="L4" s="12">
        <f>SUM(B4:K4)</f>
        <v>539</v>
      </c>
    </row>
    <row r="5" spans="1:12" ht="12.75">
      <c r="A5" s="6">
        <v>3</v>
      </c>
      <c r="B5" s="7">
        <v>32</v>
      </c>
      <c r="C5" s="7"/>
      <c r="D5" s="7"/>
      <c r="E5" s="7"/>
      <c r="F5" s="7"/>
      <c r="G5" s="7"/>
      <c r="H5" s="10">
        <v>437</v>
      </c>
      <c r="I5" s="10">
        <v>56</v>
      </c>
      <c r="J5" s="10">
        <v>35</v>
      </c>
      <c r="K5" s="10">
        <v>77</v>
      </c>
      <c r="L5" s="12">
        <f>SUM(B5:K5)</f>
        <v>637</v>
      </c>
    </row>
    <row r="6" spans="1:12" ht="12.75">
      <c r="A6" s="6">
        <v>4</v>
      </c>
      <c r="B6" s="7"/>
      <c r="C6" s="7"/>
      <c r="D6" s="7"/>
      <c r="E6" s="7"/>
      <c r="F6" s="7"/>
      <c r="G6" s="7"/>
      <c r="H6" s="10"/>
      <c r="I6" s="10"/>
      <c r="J6" s="10"/>
      <c r="K6" s="10"/>
      <c r="L6" s="12">
        <f>SUM(B6:K6)</f>
        <v>0</v>
      </c>
    </row>
    <row r="7" spans="1:12" ht="12.75">
      <c r="A7" s="6">
        <v>5</v>
      </c>
      <c r="B7" s="7"/>
      <c r="C7" s="7"/>
      <c r="D7" s="7"/>
      <c r="E7" s="7"/>
      <c r="F7" s="7"/>
      <c r="G7" s="7"/>
      <c r="H7" s="10">
        <v>220</v>
      </c>
      <c r="I7" s="10">
        <v>55</v>
      </c>
      <c r="J7" s="10">
        <v>18</v>
      </c>
      <c r="K7" s="10">
        <v>32</v>
      </c>
      <c r="L7" s="12">
        <f>SUM(B7:K7)</f>
        <v>325</v>
      </c>
    </row>
    <row r="8" spans="1:12" ht="12.75">
      <c r="A8" s="6">
        <v>6</v>
      </c>
      <c r="B8" s="7">
        <v>36</v>
      </c>
      <c r="C8" s="7"/>
      <c r="D8" s="7"/>
      <c r="E8" s="7"/>
      <c r="F8" s="7"/>
      <c r="G8" s="7"/>
      <c r="H8" s="10">
        <v>413</v>
      </c>
      <c r="I8" s="10">
        <v>85</v>
      </c>
      <c r="J8" s="10">
        <v>31</v>
      </c>
      <c r="K8" s="10">
        <v>75</v>
      </c>
      <c r="L8" s="12">
        <f>SUM(B8:K8)</f>
        <v>640</v>
      </c>
    </row>
    <row r="9" spans="1:12" ht="12.75">
      <c r="A9" s="6">
        <v>7</v>
      </c>
      <c r="B9" s="7">
        <v>24</v>
      </c>
      <c r="C9" s="7"/>
      <c r="D9" s="7"/>
      <c r="E9" s="7"/>
      <c r="F9" s="7"/>
      <c r="G9" s="7"/>
      <c r="H9" s="10">
        <v>418</v>
      </c>
      <c r="I9" s="10">
        <v>67</v>
      </c>
      <c r="J9" s="10">
        <v>40</v>
      </c>
      <c r="K9" s="10">
        <v>72</v>
      </c>
      <c r="L9" s="12">
        <f>SUM(B9:K9)</f>
        <v>621</v>
      </c>
    </row>
    <row r="10" spans="1:12" ht="12.75">
      <c r="A10" s="6">
        <v>8</v>
      </c>
      <c r="B10" s="7">
        <v>67</v>
      </c>
      <c r="C10" s="7"/>
      <c r="D10" s="7"/>
      <c r="E10" s="7"/>
      <c r="F10" s="7"/>
      <c r="G10" s="7"/>
      <c r="H10" s="10">
        <v>410</v>
      </c>
      <c r="I10" s="10">
        <v>58</v>
      </c>
      <c r="J10" s="10">
        <v>42</v>
      </c>
      <c r="K10" s="10">
        <v>81</v>
      </c>
      <c r="L10" s="12">
        <f>SUM(B10:K10)</f>
        <v>658</v>
      </c>
    </row>
    <row r="11" spans="1:12" ht="12.75">
      <c r="A11" s="6">
        <v>9</v>
      </c>
      <c r="B11" s="7">
        <v>56</v>
      </c>
      <c r="C11" s="7"/>
      <c r="D11" s="7"/>
      <c r="E11" s="7"/>
      <c r="F11" s="7"/>
      <c r="G11" s="7"/>
      <c r="H11" s="10">
        <v>319</v>
      </c>
      <c r="I11" s="10">
        <v>61</v>
      </c>
      <c r="J11" s="10">
        <v>31</v>
      </c>
      <c r="K11" s="10">
        <v>78</v>
      </c>
      <c r="L11" s="12">
        <f>SUM(B11:K11)</f>
        <v>545</v>
      </c>
    </row>
    <row r="12" spans="1:12" ht="12.75">
      <c r="A12" s="6">
        <v>10</v>
      </c>
      <c r="B12" s="7">
        <v>30</v>
      </c>
      <c r="C12" s="7"/>
      <c r="D12" s="7"/>
      <c r="E12" s="7"/>
      <c r="F12" s="7"/>
      <c r="G12" s="7"/>
      <c r="H12" s="10">
        <v>360</v>
      </c>
      <c r="I12" s="10">
        <v>61</v>
      </c>
      <c r="J12" s="10">
        <v>35</v>
      </c>
      <c r="K12" s="10">
        <v>77</v>
      </c>
      <c r="L12" s="12">
        <f>SUM(B12:K12)</f>
        <v>563</v>
      </c>
    </row>
    <row r="13" spans="1:12" ht="12.75">
      <c r="A13" s="6">
        <v>11</v>
      </c>
      <c r="B13" s="7"/>
      <c r="C13" s="7"/>
      <c r="D13" s="7"/>
      <c r="E13" s="7"/>
      <c r="F13" s="7"/>
      <c r="G13" s="7"/>
      <c r="H13" s="10"/>
      <c r="I13" s="10"/>
      <c r="J13" s="10"/>
      <c r="K13" s="10"/>
      <c r="L13" s="12">
        <f>SUM(B13:K13)</f>
        <v>0</v>
      </c>
    </row>
    <row r="14" spans="1:12" ht="12.75">
      <c r="A14" s="6">
        <v>12</v>
      </c>
      <c r="B14" s="7"/>
      <c r="C14" s="7"/>
      <c r="D14" s="7"/>
      <c r="E14" s="7"/>
      <c r="F14" s="7"/>
      <c r="G14" s="7"/>
      <c r="H14" s="10">
        <v>184</v>
      </c>
      <c r="I14" s="10">
        <v>50</v>
      </c>
      <c r="J14" s="10">
        <v>26</v>
      </c>
      <c r="K14" s="10">
        <v>33</v>
      </c>
      <c r="L14" s="12">
        <f>SUM(B14:K14)</f>
        <v>293</v>
      </c>
    </row>
    <row r="15" spans="1:12" ht="12.75">
      <c r="A15" s="6">
        <v>13</v>
      </c>
      <c r="B15" s="7">
        <v>33</v>
      </c>
      <c r="C15" s="7"/>
      <c r="D15" s="7"/>
      <c r="E15" s="7"/>
      <c r="F15" s="7"/>
      <c r="G15" s="7"/>
      <c r="H15" s="10">
        <v>364</v>
      </c>
      <c r="I15" s="10">
        <v>84</v>
      </c>
      <c r="J15" s="10">
        <v>30</v>
      </c>
      <c r="K15" s="10">
        <v>64</v>
      </c>
      <c r="L15" s="12">
        <f>SUM(B15:K15)</f>
        <v>575</v>
      </c>
    </row>
    <row r="16" spans="1:12" ht="12.75">
      <c r="A16" s="6">
        <v>14</v>
      </c>
      <c r="B16" s="7">
        <v>27</v>
      </c>
      <c r="C16" s="7"/>
      <c r="D16" s="7"/>
      <c r="E16" s="7"/>
      <c r="F16" s="7"/>
      <c r="G16" s="7"/>
      <c r="H16" s="10">
        <v>285</v>
      </c>
      <c r="I16" s="10">
        <v>62</v>
      </c>
      <c r="J16" s="10">
        <v>28</v>
      </c>
      <c r="K16" s="10">
        <v>62</v>
      </c>
      <c r="L16" s="12">
        <f>SUM(B16:K16)</f>
        <v>464</v>
      </c>
    </row>
    <row r="17" spans="1:12" ht="12.75">
      <c r="A17" s="6">
        <v>15</v>
      </c>
      <c r="B17" s="7">
        <v>19</v>
      </c>
      <c r="C17" s="7"/>
      <c r="D17" s="7"/>
      <c r="E17" s="7"/>
      <c r="F17" s="7"/>
      <c r="G17" s="7"/>
      <c r="H17" s="10">
        <v>263</v>
      </c>
      <c r="I17" s="10">
        <v>69</v>
      </c>
      <c r="J17" s="10">
        <v>33</v>
      </c>
      <c r="K17" s="10">
        <v>65</v>
      </c>
      <c r="L17" s="12">
        <f>SUM(B17:K17)</f>
        <v>449</v>
      </c>
    </row>
    <row r="18" spans="1:12" ht="12.75">
      <c r="A18" s="6">
        <v>16</v>
      </c>
      <c r="B18" s="7">
        <v>24</v>
      </c>
      <c r="C18" s="7"/>
      <c r="D18" s="7"/>
      <c r="E18" s="7"/>
      <c r="F18" s="7"/>
      <c r="G18" s="7"/>
      <c r="H18" s="10">
        <v>279</v>
      </c>
      <c r="I18" s="10">
        <v>48</v>
      </c>
      <c r="J18" s="10">
        <v>47</v>
      </c>
      <c r="K18" s="10">
        <v>76</v>
      </c>
      <c r="L18" s="12">
        <f>SUM(B18:K18)</f>
        <v>474</v>
      </c>
    </row>
    <row r="19" spans="1:12" ht="12.75">
      <c r="A19" s="6">
        <v>17</v>
      </c>
      <c r="B19" s="7">
        <v>28</v>
      </c>
      <c r="C19" s="7"/>
      <c r="D19" s="7"/>
      <c r="E19" s="7"/>
      <c r="F19" s="7"/>
      <c r="G19" s="7"/>
      <c r="H19" s="10">
        <v>359</v>
      </c>
      <c r="I19" s="10">
        <v>74</v>
      </c>
      <c r="J19" s="10">
        <v>43</v>
      </c>
      <c r="K19" s="10">
        <v>72</v>
      </c>
      <c r="L19" s="12">
        <f>SUM(B19:K19)</f>
        <v>576</v>
      </c>
    </row>
    <row r="20" spans="1:12" ht="12.75">
      <c r="A20" s="6">
        <v>18</v>
      </c>
      <c r="B20" s="7"/>
      <c r="C20" s="7"/>
      <c r="D20" s="7"/>
      <c r="E20" s="7"/>
      <c r="F20" s="7"/>
      <c r="G20" s="7"/>
      <c r="H20" s="10"/>
      <c r="I20" s="10"/>
      <c r="J20" s="10"/>
      <c r="K20" s="10"/>
      <c r="L20" s="12">
        <f>SUM(B20:K20)</f>
        <v>0</v>
      </c>
    </row>
    <row r="21" spans="1:12" ht="12.75">
      <c r="A21" s="6">
        <v>19</v>
      </c>
      <c r="B21" s="7"/>
      <c r="C21" s="7"/>
      <c r="D21" s="7"/>
      <c r="E21" s="7"/>
      <c r="F21" s="7"/>
      <c r="G21" s="7"/>
      <c r="H21" s="10">
        <v>301</v>
      </c>
      <c r="I21" s="10">
        <v>61</v>
      </c>
      <c r="J21" s="10">
        <v>16</v>
      </c>
      <c r="K21" s="10">
        <v>33</v>
      </c>
      <c r="L21" s="12">
        <f>SUM(B21:K21)</f>
        <v>411</v>
      </c>
    </row>
    <row r="22" spans="1:12" ht="12.75">
      <c r="A22" s="6">
        <v>20</v>
      </c>
      <c r="B22" s="7">
        <v>23</v>
      </c>
      <c r="C22" s="7"/>
      <c r="D22" s="7"/>
      <c r="E22" s="7"/>
      <c r="F22" s="7"/>
      <c r="G22" s="7"/>
      <c r="H22" s="10">
        <v>370</v>
      </c>
      <c r="I22" s="10">
        <v>101</v>
      </c>
      <c r="J22" s="10">
        <v>34</v>
      </c>
      <c r="K22" s="10">
        <v>81</v>
      </c>
      <c r="L22" s="12">
        <f>SUM(B22:K22)</f>
        <v>609</v>
      </c>
    </row>
    <row r="23" spans="1:12" ht="12.75">
      <c r="A23" s="6">
        <v>21</v>
      </c>
      <c r="B23" s="7">
        <v>31</v>
      </c>
      <c r="C23" s="7"/>
      <c r="D23" s="7"/>
      <c r="E23" s="7"/>
      <c r="F23" s="7"/>
      <c r="G23" s="7"/>
      <c r="H23" s="10">
        <v>339</v>
      </c>
      <c r="I23" s="10">
        <v>66</v>
      </c>
      <c r="J23" s="10">
        <v>39</v>
      </c>
      <c r="K23" s="10">
        <v>80</v>
      </c>
      <c r="L23" s="12">
        <f>SUM(B23:K23)</f>
        <v>555</v>
      </c>
    </row>
    <row r="24" spans="1:12" ht="12.75">
      <c r="A24" s="6">
        <v>22</v>
      </c>
      <c r="B24" s="7">
        <v>40</v>
      </c>
      <c r="C24" s="7"/>
      <c r="D24" s="7"/>
      <c r="E24" s="7"/>
      <c r="F24" s="7"/>
      <c r="G24" s="7"/>
      <c r="H24" s="10">
        <v>297</v>
      </c>
      <c r="I24" s="10">
        <v>70</v>
      </c>
      <c r="J24" s="10">
        <v>28</v>
      </c>
      <c r="K24" s="10">
        <v>63</v>
      </c>
      <c r="L24" s="12">
        <f>SUM(B24:K24)</f>
        <v>498</v>
      </c>
    </row>
    <row r="25" spans="1:12" ht="12.75">
      <c r="A25" s="6">
        <v>23</v>
      </c>
      <c r="B25" s="7">
        <v>30</v>
      </c>
      <c r="C25" s="7"/>
      <c r="D25" s="7"/>
      <c r="E25" s="7"/>
      <c r="F25" s="7"/>
      <c r="G25" s="7"/>
      <c r="H25" s="10">
        <v>282</v>
      </c>
      <c r="I25" s="10">
        <v>65</v>
      </c>
      <c r="J25" s="10">
        <v>29</v>
      </c>
      <c r="K25" s="10">
        <v>69</v>
      </c>
      <c r="L25" s="12">
        <f>SUM(B25:K25)</f>
        <v>475</v>
      </c>
    </row>
    <row r="26" spans="1:12" ht="12.75">
      <c r="A26" s="6">
        <v>24</v>
      </c>
      <c r="B26" s="7"/>
      <c r="C26" s="7"/>
      <c r="D26" s="7"/>
      <c r="E26" s="7"/>
      <c r="F26" s="7"/>
      <c r="G26" s="7"/>
      <c r="H26" s="10"/>
      <c r="I26" s="10"/>
      <c r="J26" s="10"/>
      <c r="K26" s="10"/>
      <c r="L26" s="12">
        <f>SUM(B26:K26)</f>
        <v>0</v>
      </c>
    </row>
    <row r="27" spans="1:12" ht="12.75">
      <c r="A27" s="6">
        <v>25</v>
      </c>
      <c r="B27" s="7"/>
      <c r="C27" s="7"/>
      <c r="D27" s="7"/>
      <c r="E27" s="7"/>
      <c r="F27" s="7"/>
      <c r="G27" s="7"/>
      <c r="H27" s="10"/>
      <c r="I27" s="10"/>
      <c r="J27" s="10"/>
      <c r="K27" s="10"/>
      <c r="L27" s="12">
        <f>SUM(B27:K27)</f>
        <v>0</v>
      </c>
    </row>
    <row r="28" spans="1:12" ht="12.75">
      <c r="A28" s="6">
        <v>26</v>
      </c>
      <c r="B28" s="7"/>
      <c r="C28" s="7"/>
      <c r="D28" s="7"/>
      <c r="E28" s="7"/>
      <c r="F28" s="7"/>
      <c r="G28" s="7"/>
      <c r="H28" s="10">
        <v>332</v>
      </c>
      <c r="I28" s="10">
        <v>95</v>
      </c>
      <c r="J28" s="10">
        <v>67</v>
      </c>
      <c r="K28" s="10">
        <v>36</v>
      </c>
      <c r="L28" s="12">
        <f>SUM(B28:K28)</f>
        <v>530</v>
      </c>
    </row>
    <row r="29" spans="1:12" ht="12.75">
      <c r="A29" s="6">
        <v>27</v>
      </c>
      <c r="B29" s="7">
        <v>46</v>
      </c>
      <c r="C29" s="7"/>
      <c r="D29" s="7"/>
      <c r="E29" s="7"/>
      <c r="F29" s="7"/>
      <c r="G29" s="7"/>
      <c r="H29" s="10">
        <v>478</v>
      </c>
      <c r="I29" s="10">
        <v>107</v>
      </c>
      <c r="J29" s="10">
        <v>34</v>
      </c>
      <c r="K29" s="10">
        <v>68</v>
      </c>
      <c r="L29" s="12">
        <f>SUM(B29:K29)</f>
        <v>733</v>
      </c>
    </row>
    <row r="30" spans="1:12" ht="12.75">
      <c r="A30" s="6">
        <v>28</v>
      </c>
      <c r="B30" s="7">
        <v>12</v>
      </c>
      <c r="C30" s="7"/>
      <c r="D30" s="7"/>
      <c r="E30" s="7"/>
      <c r="F30" s="7"/>
      <c r="G30" s="7"/>
      <c r="H30" s="10">
        <v>354</v>
      </c>
      <c r="I30" s="10">
        <v>75</v>
      </c>
      <c r="J30" s="10">
        <v>21</v>
      </c>
      <c r="K30" s="10">
        <v>44</v>
      </c>
      <c r="L30" s="12">
        <f>SUM(B30:K30)</f>
        <v>506</v>
      </c>
    </row>
    <row r="31" spans="1:12" ht="12.75">
      <c r="A31" s="6">
        <v>29</v>
      </c>
      <c r="B31" s="7"/>
      <c r="C31" s="7"/>
      <c r="D31" s="7"/>
      <c r="E31" s="7"/>
      <c r="F31" s="7"/>
      <c r="G31" s="7"/>
      <c r="H31" s="9"/>
      <c r="I31" s="9"/>
      <c r="J31" s="10"/>
      <c r="K31" s="10"/>
      <c r="L31" s="12">
        <f>SUM(B31:K31)</f>
        <v>0</v>
      </c>
    </row>
    <row r="32" spans="1:12" ht="12.75">
      <c r="A32" s="6">
        <v>30</v>
      </c>
      <c r="B32" s="7"/>
      <c r="C32" s="7"/>
      <c r="D32" s="7"/>
      <c r="E32" s="7"/>
      <c r="F32" s="7"/>
      <c r="G32" s="7"/>
      <c r="H32" s="9"/>
      <c r="I32" s="9"/>
      <c r="J32" s="10"/>
      <c r="K32" s="10"/>
      <c r="L32" s="12">
        <f>SUM(B32:K32)</f>
        <v>0</v>
      </c>
    </row>
    <row r="33" spans="1:12" ht="12.75">
      <c r="A33" s="6">
        <v>31</v>
      </c>
      <c r="B33" s="10"/>
      <c r="C33" s="7"/>
      <c r="D33" s="7"/>
      <c r="E33" s="7"/>
      <c r="F33" s="7"/>
      <c r="G33" s="7"/>
      <c r="H33" s="9"/>
      <c r="I33" s="9"/>
      <c r="J33" s="10"/>
      <c r="K33" s="10"/>
      <c r="L33" s="12">
        <f>SUM(B33:K33)</f>
        <v>0</v>
      </c>
    </row>
    <row r="34" spans="1:12" ht="12.75">
      <c r="A34" s="13" t="s">
        <v>14</v>
      </c>
      <c r="B34" s="14">
        <f>SUM(B3:B33)</f>
        <v>610</v>
      </c>
      <c r="C34" s="14">
        <f>SUM(C3:C33)</f>
        <v>0</v>
      </c>
      <c r="D34" s="14">
        <f>SUM(D3:D33)</f>
        <v>0</v>
      </c>
      <c r="E34" s="14">
        <f>SUM(E3:E33)</f>
        <v>0</v>
      </c>
      <c r="F34" s="14">
        <f>SUM(F3:F33)</f>
        <v>0</v>
      </c>
      <c r="G34" s="14">
        <f>SUM(G3:G33)</f>
        <v>0</v>
      </c>
      <c r="H34" s="14">
        <f>SUM(H3:H33)</f>
        <v>7751</v>
      </c>
      <c r="I34" s="14">
        <f>SUM(I3:I33)</f>
        <v>1567</v>
      </c>
      <c r="J34" s="14">
        <f>SUM(J3:J33)</f>
        <v>768</v>
      </c>
      <c r="K34" s="14">
        <f>SUM(K3:K33)</f>
        <v>1485</v>
      </c>
      <c r="L34" s="12">
        <f>SUM(L3:L33)</f>
        <v>12181</v>
      </c>
    </row>
    <row r="35" spans="1:12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.75">
      <c r="A36" s="16" t="s">
        <v>15</v>
      </c>
      <c r="B36" s="17">
        <f>COUNT(B3:B33)</f>
        <v>19</v>
      </c>
      <c r="C36" s="17">
        <f>COUNT(C3:C33)</f>
        <v>0</v>
      </c>
      <c r="D36" s="17">
        <f>COUNT(D3:D33)</f>
        <v>0</v>
      </c>
      <c r="E36" s="17"/>
      <c r="F36" s="17">
        <f>COUNT(F3:F33)</f>
        <v>0</v>
      </c>
      <c r="G36" s="17">
        <f>COUNT(G3:G33)</f>
        <v>0</v>
      </c>
      <c r="H36" s="17">
        <f>COUNT(H3:H33)</f>
        <v>23</v>
      </c>
      <c r="I36" s="17">
        <f>COUNT(I3:I33)</f>
        <v>23</v>
      </c>
      <c r="J36" s="17">
        <f>COUNT(J3:J33)</f>
        <v>23</v>
      </c>
      <c r="K36" s="17">
        <f>COUNT(K3:K33)</f>
        <v>23</v>
      </c>
      <c r="L36" s="11">
        <f>SUM(B36,D36,F36,G36,H36)</f>
        <v>42</v>
      </c>
    </row>
    <row r="37" spans="1:1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24.75">
      <c r="A38" s="18" t="s">
        <v>16</v>
      </c>
      <c r="B38" s="19">
        <f>B34/B36</f>
        <v>32.10526315789474</v>
      </c>
      <c r="C38" s="19"/>
      <c r="D38" s="20"/>
      <c r="E38" s="20"/>
      <c r="F38" s="20"/>
      <c r="G38" s="20"/>
      <c r="H38" s="19">
        <f>H34/H36</f>
        <v>337</v>
      </c>
      <c r="I38" s="19">
        <f>I34/I36</f>
        <v>68.1304347826087</v>
      </c>
      <c r="J38" s="19">
        <f>J34/J36</f>
        <v>33.391304347826086</v>
      </c>
      <c r="K38" s="19">
        <f>K34/K36</f>
        <v>64.56521739130434</v>
      </c>
      <c r="L38" s="19">
        <f>SUM(B38:K38)</f>
        <v>535.1922196796338</v>
      </c>
    </row>
    <row r="39" spans="1:12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36.75">
      <c r="A40" s="21" t="s">
        <v>17</v>
      </c>
      <c r="B40" s="22">
        <f>L34/(L36/2)</f>
        <v>580.047619047619</v>
      </c>
      <c r="C40" s="32"/>
      <c r="L40" s="32"/>
    </row>
    <row r="41" spans="1:12" ht="24.75">
      <c r="A41" s="23" t="s">
        <v>18</v>
      </c>
      <c r="B41" s="23"/>
      <c r="C41" s="15"/>
      <c r="D41" s="7">
        <f>D38/142</f>
        <v>0</v>
      </c>
      <c r="E41" s="7"/>
      <c r="F41" s="7">
        <f>F38/9</f>
        <v>0</v>
      </c>
      <c r="G41" s="7">
        <f>G38/15</f>
        <v>0</v>
      </c>
      <c r="H41" s="7"/>
      <c r="I41" s="7"/>
      <c r="J41" s="24">
        <f>J38/10</f>
        <v>3.3391304347826085</v>
      </c>
      <c r="K41" s="24">
        <f>K38/8</f>
        <v>8.070652173913043</v>
      </c>
      <c r="L41" s="32"/>
    </row>
    <row r="42" spans="1:12" ht="12.75">
      <c r="A42" s="25"/>
      <c r="B42" s="8"/>
      <c r="C42" s="26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24.75">
      <c r="A43" s="33" t="s">
        <v>19</v>
      </c>
      <c r="B43" s="34" t="s">
        <v>20</v>
      </c>
      <c r="C43" s="26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2.75">
      <c r="A44" s="35" t="s">
        <v>25</v>
      </c>
      <c r="B44" s="36">
        <f>'Cititori activi'!$L$5</f>
        <v>6503</v>
      </c>
      <c r="C44" s="26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2.75">
      <c r="A45" s="35" t="s">
        <v>22</v>
      </c>
      <c r="B45" s="36">
        <f>'Cititori activi'!$M$5</f>
        <v>10077</v>
      </c>
      <c r="C45" s="26"/>
      <c r="D45" s="25"/>
      <c r="E45" s="25"/>
      <c r="F45" s="25"/>
      <c r="G45" s="25"/>
      <c r="H45" s="25"/>
      <c r="I45" s="25"/>
      <c r="J45" s="25"/>
      <c r="K45" s="25"/>
      <c r="L45" s="25"/>
    </row>
    <row r="46" spans="1:12" ht="12.75">
      <c r="A46" s="25"/>
      <c r="B46" s="8"/>
      <c r="C46" s="26"/>
      <c r="D46" s="25"/>
      <c r="E46" s="25"/>
      <c r="F46" s="25"/>
      <c r="G46" s="25"/>
      <c r="H46" s="25"/>
      <c r="I46" s="25"/>
      <c r="J46" s="25"/>
      <c r="K46" s="25"/>
      <c r="L46" s="25"/>
    </row>
    <row r="47" spans="1:12" ht="24.75">
      <c r="A47" s="31" t="s">
        <v>23</v>
      </c>
      <c r="B47" s="20">
        <v>27792</v>
      </c>
      <c r="C47" s="26"/>
      <c r="D47" s="25"/>
      <c r="E47" s="25"/>
      <c r="F47" s="25"/>
      <c r="G47" s="25"/>
      <c r="H47" s="25"/>
      <c r="I47" s="25"/>
      <c r="J47" s="25"/>
      <c r="K47" s="25"/>
      <c r="L47" s="25"/>
    </row>
  </sheetData>
  <mergeCells count="3">
    <mergeCell ref="B1:K1"/>
    <mergeCell ref="L1:L2"/>
    <mergeCell ref="A41:B41"/>
  </mergeCells>
  <printOptions/>
  <pageMargins left="0.7875" right="0.7875" top="1.0527777777777778" bottom="0.7875" header="0.7875" footer="0.5118055555555556"/>
  <pageSetup horizontalDpi="300" verticalDpi="300" orientation="portrait" paperSize="9"/>
  <headerFooter alignWithMargins="0">
    <oddHeader>&amp;C&amp;"Times New Roman,Regular"&amp;12&amp;A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defaultGridColor="0" zoomScale="80" zoomScaleNormal="80" colorId="10" workbookViewId="0" topLeftCell="A1">
      <selection activeCell="L36" sqref="L36"/>
    </sheetView>
  </sheetViews>
  <sheetFormatPr defaultColWidth="12.57421875" defaultRowHeight="12.75"/>
  <cols>
    <col min="1" max="1" width="11.7109375" style="0" customWidth="1"/>
    <col min="2" max="2" width="8.00390625" style="0" customWidth="1"/>
    <col min="3" max="3" width="6.8515625" style="0" customWidth="1"/>
    <col min="4" max="4" width="7.57421875" style="0" customWidth="1"/>
    <col min="5" max="6" width="7.140625" style="0" customWidth="1"/>
    <col min="7" max="7" width="7.421875" style="0" customWidth="1"/>
    <col min="8" max="8" width="8.140625" style="0" customWidth="1"/>
    <col min="9" max="9" width="7.140625" style="0" customWidth="1"/>
    <col min="10" max="10" width="7.57421875" style="0" customWidth="1"/>
    <col min="11" max="12" width="7.00390625" style="0" customWidth="1"/>
    <col min="13" max="16384" width="11.7109375" style="0" customWidth="1"/>
  </cols>
  <sheetData>
    <row r="1" spans="1:12" ht="24.75">
      <c r="A1" s="1" t="s">
        <v>26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3" t="s">
        <v>2</v>
      </c>
    </row>
    <row r="2" spans="1:12" ht="12.75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3"/>
    </row>
    <row r="3" spans="1:12" ht="12.75">
      <c r="A3" s="6">
        <v>1</v>
      </c>
      <c r="B3" s="7">
        <v>26</v>
      </c>
      <c r="C3" s="8"/>
      <c r="D3" s="8"/>
      <c r="E3" s="8"/>
      <c r="F3" s="8"/>
      <c r="G3" s="8"/>
      <c r="H3" s="10">
        <v>230</v>
      </c>
      <c r="I3" s="10">
        <v>70</v>
      </c>
      <c r="J3" s="10">
        <v>23</v>
      </c>
      <c r="K3" s="10">
        <v>58</v>
      </c>
      <c r="L3" s="12">
        <f>SUM(B3:K3)</f>
        <v>407</v>
      </c>
    </row>
    <row r="4" spans="1:12" ht="12.75">
      <c r="A4" s="6">
        <v>2</v>
      </c>
      <c r="B4" s="7">
        <v>21</v>
      </c>
      <c r="C4" s="8"/>
      <c r="D4" s="8"/>
      <c r="E4" s="8"/>
      <c r="F4" s="8"/>
      <c r="G4" s="8"/>
      <c r="H4" s="10">
        <v>324</v>
      </c>
      <c r="I4" s="10">
        <v>59</v>
      </c>
      <c r="J4" s="10">
        <v>44</v>
      </c>
      <c r="K4" s="10">
        <v>70</v>
      </c>
      <c r="L4" s="12">
        <f>SUM(B4:K4)</f>
        <v>518</v>
      </c>
    </row>
    <row r="5" spans="1:12" ht="12.75">
      <c r="A5" s="6">
        <v>3</v>
      </c>
      <c r="B5" s="7">
        <v>26</v>
      </c>
      <c r="C5" s="7"/>
      <c r="D5" s="7"/>
      <c r="E5" s="7"/>
      <c r="F5" s="7"/>
      <c r="G5" s="7"/>
      <c r="H5" s="10">
        <v>360</v>
      </c>
      <c r="I5" s="10">
        <v>68</v>
      </c>
      <c r="J5" s="10">
        <v>30</v>
      </c>
      <c r="K5" s="10">
        <v>73</v>
      </c>
      <c r="L5" s="12">
        <f>SUM(B5:K5)</f>
        <v>557</v>
      </c>
    </row>
    <row r="6" spans="1:12" ht="12.75">
      <c r="A6" s="6">
        <v>4</v>
      </c>
      <c r="B6" s="7"/>
      <c r="C6" s="7"/>
      <c r="D6" s="7"/>
      <c r="E6" s="7"/>
      <c r="F6" s="7"/>
      <c r="G6" s="7"/>
      <c r="H6" s="10"/>
      <c r="I6" s="10"/>
      <c r="J6" s="10"/>
      <c r="K6" s="10"/>
      <c r="L6" s="12">
        <f>SUM(B6:K6)</f>
        <v>0</v>
      </c>
    </row>
    <row r="7" spans="1:12" ht="12.75">
      <c r="A7" s="6">
        <v>5</v>
      </c>
      <c r="B7" s="7"/>
      <c r="C7" s="7"/>
      <c r="D7" s="7"/>
      <c r="E7" s="7"/>
      <c r="F7" s="7"/>
      <c r="G7" s="7"/>
      <c r="H7" s="10">
        <v>333</v>
      </c>
      <c r="I7" s="10">
        <v>84</v>
      </c>
      <c r="J7" s="10">
        <v>40</v>
      </c>
      <c r="K7" s="10">
        <v>41</v>
      </c>
      <c r="L7" s="12">
        <f>SUM(B7:K7)</f>
        <v>498</v>
      </c>
    </row>
    <row r="8" spans="1:12" ht="12.75">
      <c r="A8" s="6">
        <v>6</v>
      </c>
      <c r="B8" s="7">
        <v>39</v>
      </c>
      <c r="C8" s="7"/>
      <c r="D8" s="7"/>
      <c r="E8" s="7"/>
      <c r="F8" s="7"/>
      <c r="G8" s="7"/>
      <c r="H8" s="10">
        <v>412</v>
      </c>
      <c r="I8" s="10">
        <v>78</v>
      </c>
      <c r="J8" s="10">
        <v>53</v>
      </c>
      <c r="K8" s="10">
        <v>56</v>
      </c>
      <c r="L8" s="12">
        <f>SUM(B8:K8)</f>
        <v>638</v>
      </c>
    </row>
    <row r="9" spans="1:12" ht="12.75">
      <c r="A9" s="6">
        <v>7</v>
      </c>
      <c r="B9" s="7">
        <v>9</v>
      </c>
      <c r="C9" s="7"/>
      <c r="D9" s="7"/>
      <c r="E9" s="7"/>
      <c r="F9" s="7"/>
      <c r="G9" s="7"/>
      <c r="H9" s="10">
        <v>374</v>
      </c>
      <c r="I9" s="10">
        <v>71</v>
      </c>
      <c r="J9" s="10">
        <v>29</v>
      </c>
      <c r="K9" s="10">
        <v>79</v>
      </c>
      <c r="L9" s="12">
        <f>SUM(B9:K9)</f>
        <v>562</v>
      </c>
    </row>
    <row r="10" spans="1:12" ht="12.75">
      <c r="A10" s="6">
        <v>8</v>
      </c>
      <c r="B10" s="7">
        <v>3</v>
      </c>
      <c r="C10" s="7"/>
      <c r="D10" s="7"/>
      <c r="E10" s="7"/>
      <c r="F10" s="7"/>
      <c r="G10" s="7"/>
      <c r="H10" s="10">
        <v>204</v>
      </c>
      <c r="I10" s="10">
        <v>44</v>
      </c>
      <c r="J10" s="10">
        <v>25</v>
      </c>
      <c r="K10" s="10">
        <v>49</v>
      </c>
      <c r="L10" s="12">
        <f>SUM(B10:K10)</f>
        <v>325</v>
      </c>
    </row>
    <row r="11" spans="1:12" ht="12.75">
      <c r="A11" s="6">
        <v>9</v>
      </c>
      <c r="B11" s="7">
        <v>19</v>
      </c>
      <c r="C11" s="7"/>
      <c r="D11" s="7"/>
      <c r="E11" s="7"/>
      <c r="F11" s="7"/>
      <c r="G11" s="7"/>
      <c r="H11" s="10">
        <v>327</v>
      </c>
      <c r="I11" s="10">
        <v>80</v>
      </c>
      <c r="J11" s="10">
        <v>57</v>
      </c>
      <c r="K11" s="10">
        <v>69</v>
      </c>
      <c r="L11" s="12">
        <f>SUM(B11:K11)</f>
        <v>552</v>
      </c>
    </row>
    <row r="12" spans="1:12" ht="12.75">
      <c r="A12" s="6">
        <v>10</v>
      </c>
      <c r="B12" s="7">
        <v>53</v>
      </c>
      <c r="C12" s="7"/>
      <c r="D12" s="7"/>
      <c r="E12" s="7"/>
      <c r="F12" s="7"/>
      <c r="G12" s="7"/>
      <c r="H12" s="10">
        <v>355</v>
      </c>
      <c r="I12" s="10">
        <v>65</v>
      </c>
      <c r="J12" s="10">
        <v>43</v>
      </c>
      <c r="K12" s="10">
        <v>72</v>
      </c>
      <c r="L12" s="12">
        <f>SUM(B12:K12)</f>
        <v>588</v>
      </c>
    </row>
    <row r="13" spans="1:12" ht="12.75">
      <c r="A13" s="6">
        <v>11</v>
      </c>
      <c r="B13" s="7"/>
      <c r="C13" s="7"/>
      <c r="D13" s="7"/>
      <c r="E13" s="7"/>
      <c r="F13" s="7"/>
      <c r="G13" s="7"/>
      <c r="H13" s="10"/>
      <c r="I13" s="10"/>
      <c r="J13" s="10"/>
      <c r="K13" s="10"/>
      <c r="L13" s="12">
        <f>SUM(B13:K13)</f>
        <v>0</v>
      </c>
    </row>
    <row r="14" spans="1:12" ht="12.75">
      <c r="A14" s="6">
        <v>12</v>
      </c>
      <c r="B14" s="7"/>
      <c r="C14" s="7"/>
      <c r="D14" s="7"/>
      <c r="E14" s="7"/>
      <c r="F14" s="7"/>
      <c r="G14" s="7"/>
      <c r="H14" s="10">
        <v>289</v>
      </c>
      <c r="I14" s="10">
        <v>80</v>
      </c>
      <c r="J14" s="10">
        <v>31</v>
      </c>
      <c r="K14" s="10">
        <v>37</v>
      </c>
      <c r="L14" s="12">
        <f>SUM(B14:K14)</f>
        <v>437</v>
      </c>
    </row>
    <row r="15" spans="1:12" ht="12.75">
      <c r="A15" s="6">
        <v>13</v>
      </c>
      <c r="B15" s="7">
        <v>31</v>
      </c>
      <c r="C15" s="7"/>
      <c r="D15" s="7"/>
      <c r="E15" s="7"/>
      <c r="F15" s="7"/>
      <c r="G15" s="7"/>
      <c r="H15" s="10">
        <v>326</v>
      </c>
      <c r="I15" s="10">
        <v>75</v>
      </c>
      <c r="J15" s="10">
        <v>42</v>
      </c>
      <c r="K15" s="10">
        <v>37</v>
      </c>
      <c r="L15" s="12">
        <f>SUM(B15:K15)</f>
        <v>511</v>
      </c>
    </row>
    <row r="16" spans="1:12" ht="12.75">
      <c r="A16" s="6">
        <v>14</v>
      </c>
      <c r="B16" s="7">
        <v>19</v>
      </c>
      <c r="C16" s="7"/>
      <c r="D16" s="7"/>
      <c r="E16" s="7"/>
      <c r="F16" s="7"/>
      <c r="G16" s="7"/>
      <c r="H16" s="10">
        <v>407</v>
      </c>
      <c r="I16" s="10">
        <v>96</v>
      </c>
      <c r="J16" s="10">
        <v>55</v>
      </c>
      <c r="K16" s="10">
        <v>60</v>
      </c>
      <c r="L16" s="12">
        <f>SUM(B16:K16)</f>
        <v>637</v>
      </c>
    </row>
    <row r="17" spans="1:12" ht="12.75">
      <c r="A17" s="6">
        <v>15</v>
      </c>
      <c r="B17" s="7">
        <v>19</v>
      </c>
      <c r="C17" s="7"/>
      <c r="D17" s="7"/>
      <c r="E17" s="7"/>
      <c r="F17" s="7"/>
      <c r="G17" s="7"/>
      <c r="H17" s="10">
        <v>344</v>
      </c>
      <c r="I17" s="10">
        <v>64</v>
      </c>
      <c r="J17" s="10">
        <v>51</v>
      </c>
      <c r="K17" s="10">
        <v>73</v>
      </c>
      <c r="L17" s="12">
        <f>SUM(B17:K17)</f>
        <v>551</v>
      </c>
    </row>
    <row r="18" spans="1:12" ht="12.75">
      <c r="A18" s="6">
        <v>16</v>
      </c>
      <c r="B18" s="7">
        <v>31</v>
      </c>
      <c r="C18" s="7"/>
      <c r="D18" s="7"/>
      <c r="E18" s="7"/>
      <c r="F18" s="7"/>
      <c r="G18" s="7"/>
      <c r="H18" s="10">
        <v>308</v>
      </c>
      <c r="I18" s="10">
        <v>67</v>
      </c>
      <c r="J18" s="10">
        <v>57</v>
      </c>
      <c r="K18" s="10">
        <v>70</v>
      </c>
      <c r="L18" s="12">
        <f>SUM(B18:K18)</f>
        <v>533</v>
      </c>
    </row>
    <row r="19" spans="1:12" ht="12.75">
      <c r="A19" s="6">
        <v>17</v>
      </c>
      <c r="B19" s="7">
        <v>41</v>
      </c>
      <c r="C19" s="7"/>
      <c r="D19" s="7"/>
      <c r="E19" s="7"/>
      <c r="F19" s="7"/>
      <c r="G19" s="7"/>
      <c r="H19" s="10">
        <v>329</v>
      </c>
      <c r="I19" s="10">
        <v>78</v>
      </c>
      <c r="J19" s="10">
        <v>50</v>
      </c>
      <c r="K19" s="10">
        <v>75</v>
      </c>
      <c r="L19" s="12">
        <f>SUM(B19:K19)</f>
        <v>573</v>
      </c>
    </row>
    <row r="20" spans="1:12" ht="12.75">
      <c r="A20" s="6">
        <v>18</v>
      </c>
      <c r="B20" s="7"/>
      <c r="C20" s="7"/>
      <c r="D20" s="7"/>
      <c r="E20" s="7"/>
      <c r="F20" s="7"/>
      <c r="G20" s="7"/>
      <c r="H20" s="10"/>
      <c r="I20" s="10"/>
      <c r="J20" s="10"/>
      <c r="K20" s="10"/>
      <c r="L20" s="12">
        <f>SUM(B20:K20)</f>
        <v>0</v>
      </c>
    </row>
    <row r="21" spans="1:12" ht="12.75">
      <c r="A21" s="6">
        <v>19</v>
      </c>
      <c r="B21" s="7"/>
      <c r="C21" s="7"/>
      <c r="D21" s="7"/>
      <c r="E21" s="7"/>
      <c r="F21" s="7"/>
      <c r="G21" s="7"/>
      <c r="H21" s="10">
        <v>272</v>
      </c>
      <c r="I21" s="10">
        <v>89</v>
      </c>
      <c r="J21" s="10">
        <v>28</v>
      </c>
      <c r="K21" s="10">
        <v>39</v>
      </c>
      <c r="L21" s="12">
        <f>SUM(B21:K21)</f>
        <v>428</v>
      </c>
    </row>
    <row r="22" spans="1:12" ht="12.75">
      <c r="A22" s="6">
        <v>20</v>
      </c>
      <c r="B22" s="7">
        <v>19</v>
      </c>
      <c r="C22" s="7"/>
      <c r="D22" s="7"/>
      <c r="E22" s="7"/>
      <c r="F22" s="7"/>
      <c r="G22" s="7"/>
      <c r="H22" s="10">
        <v>380</v>
      </c>
      <c r="I22" s="10">
        <v>91</v>
      </c>
      <c r="J22" s="10">
        <v>33</v>
      </c>
      <c r="K22" s="10">
        <v>23</v>
      </c>
      <c r="L22" s="12">
        <f>SUM(B22:K22)</f>
        <v>546</v>
      </c>
    </row>
    <row r="23" spans="1:12" ht="12.75">
      <c r="A23" s="6">
        <v>21</v>
      </c>
      <c r="B23" s="7">
        <v>19</v>
      </c>
      <c r="C23" s="7"/>
      <c r="D23" s="7"/>
      <c r="E23" s="7"/>
      <c r="F23" s="7"/>
      <c r="G23" s="7"/>
      <c r="H23" s="10">
        <v>319</v>
      </c>
      <c r="I23" s="10">
        <v>53</v>
      </c>
      <c r="J23" s="10">
        <v>55</v>
      </c>
      <c r="K23" s="10">
        <v>67</v>
      </c>
      <c r="L23" s="12">
        <f>SUM(B23:K23)</f>
        <v>513</v>
      </c>
    </row>
    <row r="24" spans="1:12" ht="12.75">
      <c r="A24" s="6">
        <v>22</v>
      </c>
      <c r="B24" s="7">
        <v>28</v>
      </c>
      <c r="C24" s="7"/>
      <c r="D24" s="7"/>
      <c r="E24" s="7"/>
      <c r="F24" s="7"/>
      <c r="G24" s="7"/>
      <c r="H24" s="10">
        <v>315</v>
      </c>
      <c r="I24" s="10">
        <v>73</v>
      </c>
      <c r="J24" s="10">
        <v>15</v>
      </c>
      <c r="K24" s="10">
        <v>61</v>
      </c>
      <c r="L24" s="12">
        <f>SUM(B24:K24)</f>
        <v>492</v>
      </c>
    </row>
    <row r="25" spans="1:12" ht="12.75">
      <c r="A25" s="6">
        <v>23</v>
      </c>
      <c r="B25" s="7">
        <v>18</v>
      </c>
      <c r="C25" s="7"/>
      <c r="D25" s="7"/>
      <c r="E25" s="7"/>
      <c r="F25" s="7"/>
      <c r="G25" s="7"/>
      <c r="H25" s="10">
        <v>260</v>
      </c>
      <c r="I25" s="10">
        <v>63</v>
      </c>
      <c r="J25" s="10">
        <v>69</v>
      </c>
      <c r="K25" s="10">
        <v>59</v>
      </c>
      <c r="L25" s="12">
        <f>SUM(B25:K25)</f>
        <v>469</v>
      </c>
    </row>
    <row r="26" spans="1:12" ht="12.75">
      <c r="A26" s="6">
        <v>24</v>
      </c>
      <c r="B26" s="7">
        <v>25</v>
      </c>
      <c r="C26" s="7"/>
      <c r="D26" s="7"/>
      <c r="E26" s="7"/>
      <c r="F26" s="7"/>
      <c r="G26" s="7"/>
      <c r="H26" s="10">
        <v>276</v>
      </c>
      <c r="I26" s="10">
        <v>77</v>
      </c>
      <c r="J26" s="10">
        <v>32</v>
      </c>
      <c r="K26" s="10">
        <v>58</v>
      </c>
      <c r="L26" s="12">
        <f>SUM(B26:K26)</f>
        <v>468</v>
      </c>
    </row>
    <row r="27" spans="1:12" ht="12.75">
      <c r="A27" s="6">
        <v>25</v>
      </c>
      <c r="B27" s="7"/>
      <c r="C27" s="7"/>
      <c r="D27" s="7"/>
      <c r="E27" s="7"/>
      <c r="F27" s="7"/>
      <c r="G27" s="7"/>
      <c r="H27" s="10"/>
      <c r="I27" s="10"/>
      <c r="J27" s="10"/>
      <c r="K27" s="10"/>
      <c r="L27" s="12">
        <f>SUM(B27:K27)</f>
        <v>0</v>
      </c>
    </row>
    <row r="28" spans="1:12" ht="12.75">
      <c r="A28" s="6">
        <v>26</v>
      </c>
      <c r="B28" s="7"/>
      <c r="C28" s="7"/>
      <c r="D28" s="7"/>
      <c r="E28" s="7"/>
      <c r="F28" s="7"/>
      <c r="G28" s="7"/>
      <c r="H28" s="10">
        <v>212</v>
      </c>
      <c r="I28" s="10">
        <v>65</v>
      </c>
      <c r="J28" s="10">
        <v>29</v>
      </c>
      <c r="K28" s="10">
        <v>37</v>
      </c>
      <c r="L28" s="12">
        <f>SUM(B28:K28)</f>
        <v>343</v>
      </c>
    </row>
    <row r="29" spans="1:12" ht="12.75">
      <c r="A29" s="6">
        <v>27</v>
      </c>
      <c r="B29" s="7">
        <v>15</v>
      </c>
      <c r="C29" s="7"/>
      <c r="D29" s="7"/>
      <c r="E29" s="7"/>
      <c r="F29" s="7"/>
      <c r="G29" s="7"/>
      <c r="H29" s="10">
        <v>379</v>
      </c>
      <c r="I29" s="10">
        <v>118</v>
      </c>
      <c r="J29" s="10">
        <v>51</v>
      </c>
      <c r="K29" s="10">
        <v>61</v>
      </c>
      <c r="L29" s="12">
        <f>SUM(B29:K29)</f>
        <v>624</v>
      </c>
    </row>
    <row r="30" spans="1:12" ht="12.75">
      <c r="A30" s="6">
        <v>28</v>
      </c>
      <c r="B30" s="7">
        <v>22</v>
      </c>
      <c r="C30" s="7"/>
      <c r="D30" s="7"/>
      <c r="E30" s="7"/>
      <c r="F30" s="7"/>
      <c r="G30" s="7"/>
      <c r="H30" s="10">
        <v>313</v>
      </c>
      <c r="I30" s="10">
        <v>75</v>
      </c>
      <c r="J30" s="10">
        <v>69</v>
      </c>
      <c r="K30" s="10">
        <v>69</v>
      </c>
      <c r="L30" s="12">
        <f>SUM(B30:K30)</f>
        <v>548</v>
      </c>
    </row>
    <row r="31" spans="1:12" ht="12.75">
      <c r="A31" s="6">
        <v>29</v>
      </c>
      <c r="B31" s="7">
        <v>29</v>
      </c>
      <c r="C31" s="7"/>
      <c r="D31" s="7"/>
      <c r="E31" s="7"/>
      <c r="F31" s="7"/>
      <c r="G31" s="7"/>
      <c r="H31" s="10">
        <v>302</v>
      </c>
      <c r="I31" s="10">
        <v>46</v>
      </c>
      <c r="J31" s="10">
        <v>47</v>
      </c>
      <c r="K31" s="10">
        <v>66</v>
      </c>
      <c r="L31" s="12">
        <f>SUM(B31:K31)</f>
        <v>490</v>
      </c>
    </row>
    <row r="32" spans="1:12" ht="12.75">
      <c r="A32" s="6">
        <v>30</v>
      </c>
      <c r="B32" s="7">
        <v>21</v>
      </c>
      <c r="C32" s="7"/>
      <c r="D32" s="7"/>
      <c r="E32" s="7"/>
      <c r="F32" s="7"/>
      <c r="G32" s="7"/>
      <c r="H32" s="10">
        <v>317</v>
      </c>
      <c r="I32" s="10">
        <v>65</v>
      </c>
      <c r="J32" s="10">
        <v>56</v>
      </c>
      <c r="K32" s="10">
        <v>69</v>
      </c>
      <c r="L32" s="12">
        <f>SUM(B32:K32)</f>
        <v>528</v>
      </c>
    </row>
    <row r="33" spans="1:12" ht="12.75">
      <c r="A33" s="6">
        <v>31</v>
      </c>
      <c r="B33" s="10"/>
      <c r="C33" s="7"/>
      <c r="D33" s="7"/>
      <c r="E33" s="7"/>
      <c r="F33" s="7"/>
      <c r="G33" s="7"/>
      <c r="H33" s="9"/>
      <c r="I33" s="9"/>
      <c r="J33" s="10"/>
      <c r="K33" s="10"/>
      <c r="L33" s="12">
        <f>SUM(B33:K33)</f>
        <v>0</v>
      </c>
    </row>
    <row r="34" spans="1:12" ht="12.75">
      <c r="A34" s="13" t="s">
        <v>14</v>
      </c>
      <c r="B34" s="14">
        <f>SUM(B3:B33)</f>
        <v>533</v>
      </c>
      <c r="C34" s="14">
        <f>SUM(C3:C33)</f>
        <v>0</v>
      </c>
      <c r="D34" s="14">
        <f>SUM(D3:D33)</f>
        <v>0</v>
      </c>
      <c r="E34" s="14">
        <f>SUM(E3:E33)</f>
        <v>0</v>
      </c>
      <c r="F34" s="14">
        <f>SUM(F3:F33)</f>
        <v>0</v>
      </c>
      <c r="G34" s="14">
        <f>SUM(G3:G33)</f>
        <v>0</v>
      </c>
      <c r="H34" s="14">
        <f>SUM(H3:H33)</f>
        <v>8267</v>
      </c>
      <c r="I34" s="14">
        <f>SUM(I3:I33)</f>
        <v>1894</v>
      </c>
      <c r="J34" s="14">
        <f>SUM(J3:J33)</f>
        <v>1114</v>
      </c>
      <c r="K34" s="14">
        <f>SUM(K3:K33)</f>
        <v>1528</v>
      </c>
      <c r="L34" s="12">
        <f>SUM(L3:L33)</f>
        <v>13336</v>
      </c>
    </row>
    <row r="35" spans="1:12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.75">
      <c r="A36" s="16" t="s">
        <v>15</v>
      </c>
      <c r="B36" s="17">
        <f>COUNT(B3:B33)</f>
        <v>22</v>
      </c>
      <c r="C36" s="17">
        <f>COUNT(C3:C33)</f>
        <v>0</v>
      </c>
      <c r="D36" s="17">
        <f>COUNT(D3:D33)</f>
        <v>0</v>
      </c>
      <c r="E36" s="17">
        <f>COUNT(E3:E33)</f>
        <v>0</v>
      </c>
      <c r="F36" s="17">
        <f>COUNT(F3:F33)</f>
        <v>0</v>
      </c>
      <c r="G36" s="17">
        <f>COUNT(G3:G33)</f>
        <v>0</v>
      </c>
      <c r="H36" s="17">
        <f>COUNT(H3:H33)</f>
        <v>26</v>
      </c>
      <c r="I36" s="17">
        <f>COUNT(I3:I33)</f>
        <v>26</v>
      </c>
      <c r="J36" s="17">
        <f>COUNT(J3:J33)</f>
        <v>26</v>
      </c>
      <c r="K36" s="17">
        <f>COUNT(K3:K33)</f>
        <v>26</v>
      </c>
      <c r="L36" s="11">
        <f>SUM(B36,D36,F36,G36,H36)</f>
        <v>48</v>
      </c>
    </row>
    <row r="37" spans="1:1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24.75">
      <c r="A38" s="18" t="s">
        <v>16</v>
      </c>
      <c r="B38" s="19">
        <f>B34/B36</f>
        <v>24.227272727272727</v>
      </c>
      <c r="C38" s="19"/>
      <c r="D38" s="20"/>
      <c r="E38" s="20"/>
      <c r="F38" s="20"/>
      <c r="G38" s="20"/>
      <c r="H38" s="19">
        <f>H34/H36</f>
        <v>317.96153846153845</v>
      </c>
      <c r="I38" s="19">
        <f>I34/I36</f>
        <v>72.84615384615384</v>
      </c>
      <c r="J38" s="19">
        <f>J34/J36</f>
        <v>42.84615384615385</v>
      </c>
      <c r="K38" s="19">
        <f>K34/K36</f>
        <v>58.76923076923077</v>
      </c>
      <c r="L38" s="19">
        <f>SUM(B38:K38)</f>
        <v>516.6503496503497</v>
      </c>
    </row>
    <row r="39" spans="1:12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36.75">
      <c r="A40" s="21" t="s">
        <v>17</v>
      </c>
      <c r="B40" s="22">
        <f>L34/(L36/2)</f>
        <v>555.6666666666666</v>
      </c>
      <c r="C40" s="32"/>
      <c r="L40" s="32"/>
    </row>
    <row r="41" spans="1:12" ht="24.75">
      <c r="A41" s="23" t="s">
        <v>18</v>
      </c>
      <c r="B41" s="23"/>
      <c r="C41" s="15"/>
      <c r="D41" s="7">
        <f>D38/142</f>
        <v>0</v>
      </c>
      <c r="E41" s="7"/>
      <c r="F41" s="7">
        <f>F38/9</f>
        <v>0</v>
      </c>
      <c r="G41" s="7">
        <f>G38/15</f>
        <v>0</v>
      </c>
      <c r="H41" s="7"/>
      <c r="I41" s="7"/>
      <c r="J41" s="24">
        <f>J38/10</f>
        <v>4.2846153846153845</v>
      </c>
      <c r="K41" s="24">
        <f>K38/8</f>
        <v>7.346153846153846</v>
      </c>
      <c r="L41" s="32"/>
    </row>
    <row r="42" spans="1:12" ht="12.75">
      <c r="A42" s="25"/>
      <c r="B42" s="8"/>
      <c r="C42" s="26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24.75">
      <c r="A43" s="33" t="s">
        <v>19</v>
      </c>
      <c r="B43" s="34" t="s">
        <v>20</v>
      </c>
      <c r="C43" s="26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2.75">
      <c r="A44" s="35" t="s">
        <v>27</v>
      </c>
      <c r="B44" s="36">
        <f>'Cititori activi'!$L$6</f>
        <v>6521</v>
      </c>
      <c r="C44" s="26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2.75">
      <c r="A45" s="35" t="s">
        <v>22</v>
      </c>
      <c r="B45" s="36">
        <f>'Cititori activi'!$M$6</f>
        <v>11828</v>
      </c>
      <c r="C45" s="26"/>
      <c r="D45" s="25"/>
      <c r="E45" s="25"/>
      <c r="F45" s="25"/>
      <c r="G45" s="25"/>
      <c r="H45" s="25"/>
      <c r="I45" s="25"/>
      <c r="J45" s="25"/>
      <c r="K45" s="25"/>
      <c r="L45" s="25"/>
    </row>
    <row r="46" spans="1:12" ht="12.75">
      <c r="A46" s="25"/>
      <c r="B46" s="8"/>
      <c r="C46" s="26"/>
      <c r="D46" s="25"/>
      <c r="E46" s="25"/>
      <c r="F46" s="25"/>
      <c r="G46" s="25"/>
      <c r="H46" s="25"/>
      <c r="I46" s="25"/>
      <c r="J46" s="25"/>
      <c r="K46" s="25"/>
      <c r="L46" s="25"/>
    </row>
    <row r="47" spans="1:12" ht="24.75">
      <c r="A47" s="31" t="s">
        <v>23</v>
      </c>
      <c r="B47" s="20">
        <v>37229</v>
      </c>
      <c r="C47" s="26"/>
      <c r="D47" s="25"/>
      <c r="E47" s="25"/>
      <c r="F47" s="25"/>
      <c r="G47" s="25"/>
      <c r="H47" s="25"/>
      <c r="I47" s="25"/>
      <c r="J47" s="25"/>
      <c r="K47" s="25"/>
      <c r="L47" s="25"/>
    </row>
  </sheetData>
  <mergeCells count="3">
    <mergeCell ref="B1:K1"/>
    <mergeCell ref="L1:L2"/>
    <mergeCell ref="A41:B41"/>
  </mergeCells>
  <printOptions/>
  <pageMargins left="0.7875" right="0.7875" top="1.0527777777777778" bottom="0.7875" header="0.7875" footer="0.5118055555555556"/>
  <pageSetup horizontalDpi="300" verticalDpi="300" orientation="portrait" paperSize="9"/>
  <headerFooter alignWithMargins="0">
    <oddHeader>&amp;C&amp;"Times New Roman,Regular"&amp;12&amp;A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defaultGridColor="0" zoomScale="80" zoomScaleNormal="80" colorId="10" workbookViewId="0" topLeftCell="A1">
      <selection activeCell="K46" sqref="K46"/>
    </sheetView>
  </sheetViews>
  <sheetFormatPr defaultColWidth="9.140625" defaultRowHeight="12.75"/>
  <cols>
    <col min="1" max="1" width="12.8515625" style="0" customWidth="1"/>
    <col min="2" max="2" width="8.00390625" style="0" customWidth="1"/>
    <col min="3" max="3" width="6.8515625" style="0" customWidth="1"/>
    <col min="4" max="4" width="7.28125" style="0" customWidth="1"/>
    <col min="5" max="7" width="7.7109375" style="0" customWidth="1"/>
    <col min="8" max="8" width="7.28125" style="0" customWidth="1"/>
    <col min="9" max="9" width="7.140625" style="0" customWidth="1"/>
    <col min="10" max="11" width="7.7109375" style="0" customWidth="1"/>
    <col min="12" max="12" width="10.7109375" style="0" customWidth="1"/>
  </cols>
  <sheetData>
    <row r="1" spans="1:12" ht="12.75">
      <c r="A1" s="1" t="s">
        <v>28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3" t="s">
        <v>2</v>
      </c>
    </row>
    <row r="2" spans="1:12" ht="12.75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3"/>
    </row>
    <row r="3" spans="1:12" ht="12.75">
      <c r="A3" s="6">
        <v>1</v>
      </c>
      <c r="B3" s="7"/>
      <c r="C3" s="8"/>
      <c r="D3" s="8"/>
      <c r="E3" s="8"/>
      <c r="F3" s="8"/>
      <c r="G3" s="8"/>
      <c r="H3" s="9"/>
      <c r="I3" s="9"/>
      <c r="J3" s="10"/>
      <c r="K3" s="10"/>
      <c r="L3" s="12">
        <f>SUM(B3:K3)</f>
        <v>0</v>
      </c>
    </row>
    <row r="4" spans="1:12" ht="12.75">
      <c r="A4" s="6">
        <v>2</v>
      </c>
      <c r="B4" s="7"/>
      <c r="C4" s="8"/>
      <c r="D4" s="8"/>
      <c r="E4" s="8"/>
      <c r="F4" s="8"/>
      <c r="G4" s="8"/>
      <c r="H4" s="9">
        <v>339</v>
      </c>
      <c r="I4" s="9">
        <v>90</v>
      </c>
      <c r="J4" s="10">
        <v>22</v>
      </c>
      <c r="K4" s="10">
        <v>36</v>
      </c>
      <c r="L4" s="12">
        <f>SUM(B4:K4)</f>
        <v>487</v>
      </c>
    </row>
    <row r="5" spans="1:12" ht="12.75">
      <c r="A5" s="6">
        <v>3</v>
      </c>
      <c r="B5" s="7">
        <v>32</v>
      </c>
      <c r="C5" s="7"/>
      <c r="D5" s="7"/>
      <c r="E5" s="7"/>
      <c r="F5" s="7"/>
      <c r="G5" s="7"/>
      <c r="H5" s="9">
        <v>457</v>
      </c>
      <c r="I5" s="9">
        <v>110</v>
      </c>
      <c r="J5" s="10">
        <v>72</v>
      </c>
      <c r="K5" s="10">
        <v>71</v>
      </c>
      <c r="L5" s="12">
        <f>SUM(B5:K5)</f>
        <v>742</v>
      </c>
    </row>
    <row r="6" spans="1:12" ht="12.75">
      <c r="A6" s="6">
        <v>4</v>
      </c>
      <c r="B6" s="7">
        <v>21</v>
      </c>
      <c r="C6" s="7"/>
      <c r="D6" s="7"/>
      <c r="E6" s="7"/>
      <c r="F6" s="7"/>
      <c r="G6" s="7"/>
      <c r="H6" s="9">
        <v>372</v>
      </c>
      <c r="I6" s="9">
        <v>107</v>
      </c>
      <c r="J6" s="10">
        <v>38</v>
      </c>
      <c r="K6" s="10">
        <v>72</v>
      </c>
      <c r="L6" s="12">
        <f>SUM(B6:K6)</f>
        <v>610</v>
      </c>
    </row>
    <row r="7" spans="1:12" ht="12.75">
      <c r="A7" s="6">
        <v>5</v>
      </c>
      <c r="B7" s="7">
        <v>26</v>
      </c>
      <c r="C7" s="7"/>
      <c r="D7" s="7"/>
      <c r="E7" s="7"/>
      <c r="F7" s="7"/>
      <c r="G7" s="7"/>
      <c r="H7" s="9">
        <v>295</v>
      </c>
      <c r="I7" s="9">
        <v>72</v>
      </c>
      <c r="J7" s="10">
        <v>63</v>
      </c>
      <c r="K7" s="10">
        <v>49</v>
      </c>
      <c r="L7" s="12">
        <f>SUM(B7:K7)</f>
        <v>505</v>
      </c>
    </row>
    <row r="8" spans="1:12" ht="12.75">
      <c r="A8" s="6">
        <v>6</v>
      </c>
      <c r="B8" s="7">
        <v>41</v>
      </c>
      <c r="C8" s="7"/>
      <c r="D8" s="7"/>
      <c r="E8" s="7"/>
      <c r="F8" s="7"/>
      <c r="G8" s="7"/>
      <c r="H8" s="9">
        <v>259</v>
      </c>
      <c r="I8" s="9">
        <v>70</v>
      </c>
      <c r="J8" s="10">
        <v>40</v>
      </c>
      <c r="K8" s="10">
        <v>60</v>
      </c>
      <c r="L8" s="12">
        <f>SUM(B8:K8)</f>
        <v>470</v>
      </c>
    </row>
    <row r="9" spans="1:12" ht="12.75">
      <c r="A9" s="6">
        <v>7</v>
      </c>
      <c r="B9" s="7">
        <v>10</v>
      </c>
      <c r="C9" s="7"/>
      <c r="D9" s="7"/>
      <c r="E9" s="7"/>
      <c r="F9" s="7"/>
      <c r="G9" s="7"/>
      <c r="H9" s="9">
        <v>283</v>
      </c>
      <c r="I9" s="9">
        <v>61</v>
      </c>
      <c r="J9" s="10">
        <v>41</v>
      </c>
      <c r="K9" s="10">
        <v>67</v>
      </c>
      <c r="L9" s="12">
        <f>SUM(B9:K9)</f>
        <v>462</v>
      </c>
    </row>
    <row r="10" spans="1:12" ht="12.75">
      <c r="A10" s="6">
        <v>8</v>
      </c>
      <c r="B10" s="7"/>
      <c r="C10" s="7"/>
      <c r="D10" s="7"/>
      <c r="E10" s="7"/>
      <c r="F10" s="7"/>
      <c r="G10" s="7"/>
      <c r="H10" s="9"/>
      <c r="I10" s="9"/>
      <c r="J10" s="10"/>
      <c r="K10" s="10"/>
      <c r="L10" s="12">
        <f>SUM(B10:K10)</f>
        <v>0</v>
      </c>
    </row>
    <row r="11" spans="1:12" ht="12.75">
      <c r="A11" s="6">
        <v>9</v>
      </c>
      <c r="B11" s="7"/>
      <c r="C11" s="7"/>
      <c r="D11" s="7"/>
      <c r="E11" s="7"/>
      <c r="F11" s="7"/>
      <c r="G11" s="7"/>
      <c r="H11" s="9">
        <v>256</v>
      </c>
      <c r="I11" s="9">
        <v>100</v>
      </c>
      <c r="J11" s="10">
        <v>40</v>
      </c>
      <c r="K11" s="10">
        <v>38</v>
      </c>
      <c r="L11" s="12">
        <f>SUM(B11:K11)</f>
        <v>434</v>
      </c>
    </row>
    <row r="12" spans="1:12" ht="12.75">
      <c r="A12" s="6">
        <v>10</v>
      </c>
      <c r="B12" s="7">
        <v>33</v>
      </c>
      <c r="C12" s="7"/>
      <c r="D12" s="7"/>
      <c r="E12" s="7"/>
      <c r="F12" s="7"/>
      <c r="G12" s="7"/>
      <c r="H12" s="9">
        <v>313</v>
      </c>
      <c r="I12" s="9">
        <v>89</v>
      </c>
      <c r="J12" s="10">
        <v>41</v>
      </c>
      <c r="K12" s="10">
        <v>70</v>
      </c>
      <c r="L12" s="12">
        <f>SUM(B12:K12)</f>
        <v>546</v>
      </c>
    </row>
    <row r="13" spans="1:12" ht="12.75">
      <c r="A13" s="6">
        <v>11</v>
      </c>
      <c r="B13" s="7">
        <v>15</v>
      </c>
      <c r="C13" s="7"/>
      <c r="D13" s="7"/>
      <c r="E13" s="7"/>
      <c r="F13" s="7"/>
      <c r="G13" s="7"/>
      <c r="H13" s="9">
        <v>326</v>
      </c>
      <c r="I13" s="9">
        <v>75</v>
      </c>
      <c r="J13" s="10">
        <v>61</v>
      </c>
      <c r="K13" s="10">
        <v>68</v>
      </c>
      <c r="L13" s="12">
        <f>SUM(B13:K13)</f>
        <v>545</v>
      </c>
    </row>
    <row r="14" spans="1:12" ht="12.75">
      <c r="A14" s="6">
        <v>12</v>
      </c>
      <c r="B14" s="7">
        <v>7</v>
      </c>
      <c r="C14" s="7"/>
      <c r="D14" s="7"/>
      <c r="E14" s="7"/>
      <c r="F14" s="7"/>
      <c r="G14" s="7"/>
      <c r="H14" s="9">
        <v>287</v>
      </c>
      <c r="I14" s="9">
        <v>69</v>
      </c>
      <c r="J14" s="10">
        <v>43</v>
      </c>
      <c r="K14" s="10">
        <v>64</v>
      </c>
      <c r="L14" s="12">
        <f>SUM(B14:K14)</f>
        <v>470</v>
      </c>
    </row>
    <row r="15" spans="1:12" ht="12.75">
      <c r="A15" s="6">
        <v>13</v>
      </c>
      <c r="B15" s="7">
        <v>23</v>
      </c>
      <c r="C15" s="7"/>
      <c r="D15" s="7"/>
      <c r="E15" s="7"/>
      <c r="F15" s="7"/>
      <c r="G15" s="7"/>
      <c r="H15" s="9">
        <v>281</v>
      </c>
      <c r="I15" s="9">
        <v>59</v>
      </c>
      <c r="J15" s="10">
        <v>63</v>
      </c>
      <c r="K15" s="10">
        <v>57</v>
      </c>
      <c r="L15" s="12">
        <f>SUM(B15:K15)</f>
        <v>483</v>
      </c>
    </row>
    <row r="16" spans="1:12" ht="12.75">
      <c r="A16" s="6">
        <v>14</v>
      </c>
      <c r="B16" s="7">
        <v>30</v>
      </c>
      <c r="C16" s="7"/>
      <c r="D16" s="7"/>
      <c r="E16" s="7"/>
      <c r="F16" s="7"/>
      <c r="G16" s="7"/>
      <c r="H16" s="9">
        <v>321</v>
      </c>
      <c r="I16" s="9">
        <v>67</v>
      </c>
      <c r="J16" s="10">
        <v>23</v>
      </c>
      <c r="K16" s="10">
        <v>55</v>
      </c>
      <c r="L16" s="12">
        <f>SUM(B16:K16)</f>
        <v>496</v>
      </c>
    </row>
    <row r="17" spans="1:12" ht="12.75">
      <c r="A17" s="6">
        <v>15</v>
      </c>
      <c r="B17" s="7"/>
      <c r="C17" s="7"/>
      <c r="D17" s="7"/>
      <c r="E17" s="7"/>
      <c r="F17" s="7"/>
      <c r="G17" s="7"/>
      <c r="H17" s="9"/>
      <c r="I17" s="9"/>
      <c r="J17" s="10"/>
      <c r="K17" s="10"/>
      <c r="L17" s="12">
        <f>SUM(B17:K17)</f>
        <v>0</v>
      </c>
    </row>
    <row r="18" spans="1:12" ht="12.75">
      <c r="A18" s="6">
        <v>16</v>
      </c>
      <c r="B18" s="7"/>
      <c r="C18" s="7"/>
      <c r="D18" s="7"/>
      <c r="E18" s="7"/>
      <c r="F18" s="7"/>
      <c r="G18" s="7"/>
      <c r="H18" s="9">
        <v>121</v>
      </c>
      <c r="I18" s="9">
        <v>54</v>
      </c>
      <c r="J18" s="10">
        <v>13</v>
      </c>
      <c r="K18" s="10">
        <v>30</v>
      </c>
      <c r="L18" s="12">
        <f>SUM(B18:K18)</f>
        <v>218</v>
      </c>
    </row>
    <row r="19" spans="1:12" ht="12.75">
      <c r="A19" s="6">
        <v>17</v>
      </c>
      <c r="B19" s="7">
        <v>15</v>
      </c>
      <c r="C19" s="7"/>
      <c r="D19" s="7"/>
      <c r="E19" s="7"/>
      <c r="F19" s="7"/>
      <c r="G19" s="7"/>
      <c r="H19" s="9">
        <v>368</v>
      </c>
      <c r="I19" s="9">
        <v>94</v>
      </c>
      <c r="J19" s="10">
        <v>43</v>
      </c>
      <c r="K19" s="10">
        <v>53</v>
      </c>
      <c r="L19" s="12">
        <f>SUM(B19:K19)</f>
        <v>573</v>
      </c>
    </row>
    <row r="20" spans="1:12" ht="12.75">
      <c r="A20" s="6">
        <v>18</v>
      </c>
      <c r="B20" s="7">
        <v>22</v>
      </c>
      <c r="C20" s="7"/>
      <c r="D20" s="7"/>
      <c r="E20" s="7"/>
      <c r="F20" s="7"/>
      <c r="G20" s="7"/>
      <c r="H20" s="9">
        <v>321</v>
      </c>
      <c r="I20" s="9">
        <v>78</v>
      </c>
      <c r="J20" s="10">
        <v>28</v>
      </c>
      <c r="K20" s="10">
        <v>54</v>
      </c>
      <c r="L20" s="12">
        <f>SUM(B20:K20)</f>
        <v>503</v>
      </c>
    </row>
    <row r="21" spans="1:12" ht="12.75">
      <c r="A21" s="6">
        <v>19</v>
      </c>
      <c r="B21" s="7">
        <v>27</v>
      </c>
      <c r="C21" s="7"/>
      <c r="D21" s="7"/>
      <c r="E21" s="7"/>
      <c r="F21" s="7"/>
      <c r="G21" s="7"/>
      <c r="H21" s="9">
        <v>253</v>
      </c>
      <c r="I21" s="9">
        <v>53</v>
      </c>
      <c r="J21" s="10">
        <v>42</v>
      </c>
      <c r="K21" s="10">
        <v>48</v>
      </c>
      <c r="L21" s="12">
        <f>SUM(B21:K21)</f>
        <v>423</v>
      </c>
    </row>
    <row r="22" spans="1:12" ht="12.75">
      <c r="A22" s="6">
        <v>20</v>
      </c>
      <c r="B22" s="7">
        <v>14</v>
      </c>
      <c r="C22" s="7"/>
      <c r="D22" s="7"/>
      <c r="E22" s="7"/>
      <c r="F22" s="7"/>
      <c r="G22" s="7"/>
      <c r="H22" s="9">
        <v>264</v>
      </c>
      <c r="I22" s="9">
        <v>82</v>
      </c>
      <c r="J22" s="10">
        <v>46</v>
      </c>
      <c r="K22" s="10">
        <v>55</v>
      </c>
      <c r="L22" s="12">
        <f>SUM(B22:K22)</f>
        <v>461</v>
      </c>
    </row>
    <row r="23" spans="1:12" ht="12.75">
      <c r="A23" s="6">
        <v>21</v>
      </c>
      <c r="B23" s="7">
        <v>24</v>
      </c>
      <c r="C23" s="7"/>
      <c r="D23" s="7"/>
      <c r="E23" s="7"/>
      <c r="F23" s="7"/>
      <c r="G23" s="7"/>
      <c r="H23" s="9">
        <v>103</v>
      </c>
      <c r="I23" s="9">
        <v>45</v>
      </c>
      <c r="J23" s="10">
        <v>15</v>
      </c>
      <c r="K23" s="10">
        <v>35</v>
      </c>
      <c r="L23" s="12">
        <f>SUM(B23:K23)</f>
        <v>222</v>
      </c>
    </row>
    <row r="24" spans="1:12" ht="12.75">
      <c r="A24" s="6">
        <v>22</v>
      </c>
      <c r="B24" s="7"/>
      <c r="C24" s="7"/>
      <c r="D24" s="7"/>
      <c r="E24" s="7"/>
      <c r="F24" s="7"/>
      <c r="G24" s="7"/>
      <c r="H24" s="9"/>
      <c r="I24" s="9"/>
      <c r="J24" s="10"/>
      <c r="K24" s="10"/>
      <c r="L24" s="12">
        <f>SUM(B24:K24)</f>
        <v>0</v>
      </c>
    </row>
    <row r="25" spans="1:12" ht="12.75">
      <c r="A25" s="6">
        <v>23</v>
      </c>
      <c r="B25" s="7"/>
      <c r="C25" s="7"/>
      <c r="D25" s="7"/>
      <c r="E25" s="7"/>
      <c r="F25" s="7"/>
      <c r="G25" s="7"/>
      <c r="H25" s="9"/>
      <c r="I25" s="9"/>
      <c r="J25" s="10"/>
      <c r="K25" s="10"/>
      <c r="L25" s="12">
        <f>SUM(B25:K25)</f>
        <v>0</v>
      </c>
    </row>
    <row r="26" spans="1:12" ht="12.75">
      <c r="A26" s="6">
        <v>24</v>
      </c>
      <c r="B26" s="7"/>
      <c r="C26" s="7"/>
      <c r="D26" s="7"/>
      <c r="E26" s="7"/>
      <c r="F26" s="7"/>
      <c r="G26" s="7"/>
      <c r="H26" s="9"/>
      <c r="I26" s="9"/>
      <c r="J26" s="10"/>
      <c r="K26" s="10"/>
      <c r="L26" s="12">
        <f>SUM(B26:K26)</f>
        <v>0</v>
      </c>
    </row>
    <row r="27" spans="1:12" ht="12.75">
      <c r="A27" s="6">
        <v>25</v>
      </c>
      <c r="B27" s="7">
        <v>9</v>
      </c>
      <c r="C27" s="7"/>
      <c r="D27" s="7"/>
      <c r="E27" s="7"/>
      <c r="F27" s="7"/>
      <c r="G27" s="7"/>
      <c r="H27" s="9">
        <v>300</v>
      </c>
      <c r="I27" s="9">
        <v>102</v>
      </c>
      <c r="J27" s="10">
        <v>25</v>
      </c>
      <c r="K27" s="10">
        <v>58</v>
      </c>
      <c r="L27" s="12">
        <f>SUM(B27:K27)</f>
        <v>494</v>
      </c>
    </row>
    <row r="28" spans="1:12" ht="12.75">
      <c r="A28" s="6">
        <v>26</v>
      </c>
      <c r="B28" s="7">
        <v>17</v>
      </c>
      <c r="C28" s="7"/>
      <c r="D28" s="7"/>
      <c r="E28" s="7"/>
      <c r="F28" s="7"/>
      <c r="G28" s="7"/>
      <c r="H28" s="9">
        <v>418</v>
      </c>
      <c r="I28" s="9">
        <v>113</v>
      </c>
      <c r="J28" s="10">
        <v>38</v>
      </c>
      <c r="K28" s="10">
        <v>61</v>
      </c>
      <c r="L28" s="12">
        <f>SUM(B28:K28)</f>
        <v>647</v>
      </c>
    </row>
    <row r="29" spans="1:12" ht="12.75">
      <c r="A29" s="6">
        <v>27</v>
      </c>
      <c r="B29" s="7">
        <v>28</v>
      </c>
      <c r="C29" s="7"/>
      <c r="D29" s="7"/>
      <c r="E29" s="7"/>
      <c r="F29" s="7"/>
      <c r="G29" s="7"/>
      <c r="H29" s="9">
        <v>354</v>
      </c>
      <c r="I29" s="9">
        <v>82</v>
      </c>
      <c r="J29" s="10">
        <v>27</v>
      </c>
      <c r="K29" s="10">
        <v>59</v>
      </c>
      <c r="L29" s="12">
        <f>SUM(B29:K29)</f>
        <v>550</v>
      </c>
    </row>
    <row r="30" spans="1:12" ht="12.75">
      <c r="A30" s="6">
        <v>28</v>
      </c>
      <c r="B30" s="7">
        <v>17</v>
      </c>
      <c r="C30" s="7"/>
      <c r="D30" s="7"/>
      <c r="E30" s="7"/>
      <c r="F30" s="7"/>
      <c r="G30" s="7"/>
      <c r="H30" s="9"/>
      <c r="I30" s="9"/>
      <c r="J30" s="10"/>
      <c r="K30" s="10"/>
      <c r="L30" s="12">
        <f>SUM(B30:K30)</f>
        <v>17</v>
      </c>
    </row>
    <row r="31" spans="1:12" ht="12.75">
      <c r="A31" s="6">
        <v>29</v>
      </c>
      <c r="B31" s="9"/>
      <c r="C31" s="7"/>
      <c r="D31" s="7"/>
      <c r="E31" s="7"/>
      <c r="F31" s="7"/>
      <c r="G31" s="7"/>
      <c r="H31" s="9"/>
      <c r="I31" s="9"/>
      <c r="J31" s="10"/>
      <c r="K31" s="10"/>
      <c r="L31" s="12">
        <f>SUM(B31:K31)</f>
        <v>0</v>
      </c>
    </row>
    <row r="32" spans="1:12" ht="12.75">
      <c r="A32" s="6">
        <v>30</v>
      </c>
      <c r="B32" s="9"/>
      <c r="C32" s="7"/>
      <c r="D32" s="7"/>
      <c r="E32" s="7"/>
      <c r="F32" s="7"/>
      <c r="G32" s="7"/>
      <c r="H32" s="9">
        <v>244</v>
      </c>
      <c r="I32" s="9">
        <v>74</v>
      </c>
      <c r="J32" s="10">
        <v>28</v>
      </c>
      <c r="K32" s="10">
        <v>35</v>
      </c>
      <c r="L32" s="12">
        <f>SUM(B32:K32)</f>
        <v>381</v>
      </c>
    </row>
    <row r="33" spans="1:12" ht="12.75">
      <c r="A33" s="6">
        <v>31</v>
      </c>
      <c r="B33" s="10"/>
      <c r="C33" s="7"/>
      <c r="D33" s="7"/>
      <c r="E33" s="7"/>
      <c r="F33" s="7"/>
      <c r="G33" s="7"/>
      <c r="H33" s="9"/>
      <c r="I33" s="9"/>
      <c r="J33" s="10"/>
      <c r="K33" s="10"/>
      <c r="L33" s="12">
        <f>SUM(B33:K33)</f>
        <v>0</v>
      </c>
    </row>
    <row r="34" spans="1:12" ht="12.75">
      <c r="A34" s="13" t="s">
        <v>14</v>
      </c>
      <c r="B34" s="14">
        <f>SUM(B3:B33)</f>
        <v>411</v>
      </c>
      <c r="C34" s="14">
        <f>SUM(C3:C33)</f>
        <v>0</v>
      </c>
      <c r="D34" s="14">
        <f>SUM(D3:D33)</f>
        <v>0</v>
      </c>
      <c r="E34" s="14">
        <f>SUM(E3:E33)</f>
        <v>0</v>
      </c>
      <c r="F34" s="14">
        <f>SUM(F3:F33)</f>
        <v>0</v>
      </c>
      <c r="G34" s="14">
        <f>SUM(G3:G33)</f>
        <v>0</v>
      </c>
      <c r="H34" s="14">
        <f>SUM(H3:H33)</f>
        <v>6535</v>
      </c>
      <c r="I34" s="14">
        <f>SUM(I3:I33)</f>
        <v>1746</v>
      </c>
      <c r="J34" s="14">
        <f>SUM(J3:J33)</f>
        <v>852</v>
      </c>
      <c r="K34" s="14">
        <f>SUM(K3:K33)</f>
        <v>1195</v>
      </c>
      <c r="L34" s="12">
        <f>SUM(L3:L33)</f>
        <v>10739</v>
      </c>
    </row>
    <row r="35" spans="1:12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.75">
      <c r="A36" s="16" t="s">
        <v>15</v>
      </c>
      <c r="B36" s="17">
        <f>COUNT(B3:B33)</f>
        <v>19</v>
      </c>
      <c r="C36" s="17">
        <f>COUNT(C3:C33)</f>
        <v>0</v>
      </c>
      <c r="D36" s="17">
        <f>COUNT(D3:D33)</f>
        <v>0</v>
      </c>
      <c r="E36" s="17">
        <f>COUNT(E3:E33)</f>
        <v>0</v>
      </c>
      <c r="F36" s="17">
        <f>COUNT(F3:F33)</f>
        <v>0</v>
      </c>
      <c r="G36" s="17">
        <f>COUNT(G3:G33)</f>
        <v>0</v>
      </c>
      <c r="H36" s="17">
        <f>COUNT(H3:H33)</f>
        <v>22</v>
      </c>
      <c r="I36" s="17">
        <f>COUNT(I3:I33)</f>
        <v>22</v>
      </c>
      <c r="J36" s="17">
        <f>COUNT(J3:J33)</f>
        <v>22</v>
      </c>
      <c r="K36" s="17">
        <f>COUNT(K3:K33)</f>
        <v>22</v>
      </c>
      <c r="L36" s="11">
        <f>SUM(B36,D36,F36,G36,H36)</f>
        <v>41</v>
      </c>
    </row>
    <row r="37" spans="1:1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24.75">
      <c r="A38" s="18" t="s">
        <v>16</v>
      </c>
      <c r="B38" s="19">
        <f>B34/B36</f>
        <v>21.63157894736842</v>
      </c>
      <c r="C38" s="19"/>
      <c r="D38" s="20"/>
      <c r="E38" s="20"/>
      <c r="F38" s="20"/>
      <c r="G38" s="20"/>
      <c r="H38" s="19">
        <f>H34/H36</f>
        <v>297.04545454545456</v>
      </c>
      <c r="I38" s="19">
        <f>I34/I36</f>
        <v>79.36363636363636</v>
      </c>
      <c r="J38" s="19">
        <f>J34/J36</f>
        <v>38.72727272727273</v>
      </c>
      <c r="K38" s="19">
        <f>K34/K36</f>
        <v>54.31818181818182</v>
      </c>
      <c r="L38" s="19">
        <f>SUM(B38:K38)</f>
        <v>491.08612440191393</v>
      </c>
    </row>
    <row r="39" spans="1:12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36.75">
      <c r="A40" s="21" t="s">
        <v>17</v>
      </c>
      <c r="B40" s="22">
        <f>L34/(L36/2)</f>
        <v>523.8536585365854</v>
      </c>
      <c r="C40" s="32"/>
      <c r="L40" s="32"/>
    </row>
    <row r="41" spans="1:12" ht="24.75">
      <c r="A41" s="23" t="s">
        <v>18</v>
      </c>
      <c r="B41" s="23"/>
      <c r="C41" s="15"/>
      <c r="D41" s="7">
        <f>D38/142</f>
        <v>0</v>
      </c>
      <c r="E41" s="7"/>
      <c r="F41" s="7">
        <f>F38/9</f>
        <v>0</v>
      </c>
      <c r="G41" s="7">
        <f>G38/15</f>
        <v>0</v>
      </c>
      <c r="H41" s="7"/>
      <c r="I41" s="7"/>
      <c r="J41" s="24">
        <f>J38/10</f>
        <v>3.8727272727272726</v>
      </c>
      <c r="K41" s="24">
        <f>K38/8</f>
        <v>6.7897727272727275</v>
      </c>
      <c r="L41" s="32"/>
    </row>
    <row r="42" spans="1:12" ht="12.75">
      <c r="A42" s="25"/>
      <c r="B42" s="8"/>
      <c r="C42" s="26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2.75">
      <c r="A43" s="33" t="s">
        <v>19</v>
      </c>
      <c r="B43" s="34" t="s">
        <v>20</v>
      </c>
      <c r="C43" s="26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2.75">
      <c r="A44" s="35" t="s">
        <v>29</v>
      </c>
      <c r="B44" s="36">
        <v>5555</v>
      </c>
      <c r="C44" s="26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2.75">
      <c r="A45" s="35" t="s">
        <v>22</v>
      </c>
      <c r="B45" s="36">
        <v>12891</v>
      </c>
      <c r="C45" s="26"/>
      <c r="D45" s="25"/>
      <c r="E45" s="25"/>
      <c r="F45" s="25"/>
      <c r="G45" s="25"/>
      <c r="H45" s="25"/>
      <c r="I45" s="25"/>
      <c r="J45" s="25"/>
      <c r="K45" s="25"/>
      <c r="L45" s="25"/>
    </row>
    <row r="47" spans="1:2" ht="24.75">
      <c r="A47" s="31" t="s">
        <v>23</v>
      </c>
      <c r="B47" s="20">
        <v>27315</v>
      </c>
    </row>
  </sheetData>
  <mergeCells count="3">
    <mergeCell ref="B1:K1"/>
    <mergeCell ref="L1:L2"/>
    <mergeCell ref="A41:B41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defaultGridColor="0" zoomScale="80" zoomScaleNormal="80" colorId="10" workbookViewId="0" topLeftCell="A1">
      <selection activeCell="L36" sqref="L36"/>
    </sheetView>
  </sheetViews>
  <sheetFormatPr defaultColWidth="9.140625" defaultRowHeight="12.75"/>
  <cols>
    <col min="1" max="1" width="12.140625" style="0" customWidth="1"/>
    <col min="3" max="3" width="8.28125" style="0" customWidth="1"/>
  </cols>
  <sheetData>
    <row r="1" spans="1:12" ht="19.5" customHeight="1">
      <c r="A1" s="1" t="s">
        <v>30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3" t="s">
        <v>2</v>
      </c>
    </row>
    <row r="2" spans="1:12" ht="12.75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3"/>
    </row>
    <row r="3" spans="1:12" ht="12.75">
      <c r="A3" s="6">
        <v>1</v>
      </c>
      <c r="B3" s="7"/>
      <c r="C3" s="8"/>
      <c r="D3" s="8"/>
      <c r="E3" s="8"/>
      <c r="F3" s="8"/>
      <c r="G3" s="8"/>
      <c r="H3" s="9"/>
      <c r="I3" s="9"/>
      <c r="J3" s="10"/>
      <c r="K3" s="10"/>
      <c r="L3" s="12">
        <f>SUM(B3:K3)</f>
        <v>0</v>
      </c>
    </row>
    <row r="4" spans="1:12" ht="12.75">
      <c r="A4" s="6">
        <v>2</v>
      </c>
      <c r="B4" s="7">
        <v>31</v>
      </c>
      <c r="C4" s="8"/>
      <c r="D4" s="8"/>
      <c r="E4" s="8"/>
      <c r="F4" s="8"/>
      <c r="G4" s="8"/>
      <c r="H4" s="9">
        <v>483</v>
      </c>
      <c r="I4" s="9">
        <v>120</v>
      </c>
      <c r="J4" s="10">
        <v>55</v>
      </c>
      <c r="K4" s="10">
        <v>70</v>
      </c>
      <c r="L4" s="12">
        <f>SUM(B4:K4)</f>
        <v>759</v>
      </c>
    </row>
    <row r="5" spans="1:12" ht="12.75">
      <c r="A5" s="6">
        <v>3</v>
      </c>
      <c r="B5" s="7">
        <v>36</v>
      </c>
      <c r="C5" s="7"/>
      <c r="D5" s="7"/>
      <c r="E5" s="7"/>
      <c r="F5" s="7"/>
      <c r="G5" s="7"/>
      <c r="H5" s="9">
        <v>480</v>
      </c>
      <c r="I5" s="9">
        <v>101</v>
      </c>
      <c r="J5" s="10">
        <v>52</v>
      </c>
      <c r="K5" s="10">
        <v>74</v>
      </c>
      <c r="L5" s="12">
        <f>SUM(B5:K5)</f>
        <v>743</v>
      </c>
    </row>
    <row r="6" spans="1:12" ht="12.75">
      <c r="A6" s="6">
        <v>4</v>
      </c>
      <c r="B6" s="7">
        <v>114</v>
      </c>
      <c r="C6" s="7"/>
      <c r="D6" s="7"/>
      <c r="E6" s="7"/>
      <c r="F6" s="7"/>
      <c r="G6" s="7"/>
      <c r="H6" s="9">
        <v>366</v>
      </c>
      <c r="I6" s="9">
        <v>64</v>
      </c>
      <c r="J6" s="10">
        <v>35</v>
      </c>
      <c r="K6" s="10">
        <v>65</v>
      </c>
      <c r="L6" s="12">
        <f>SUM(B6:K6)</f>
        <v>644</v>
      </c>
    </row>
    <row r="7" spans="1:12" ht="12.75">
      <c r="A7" s="6">
        <v>5</v>
      </c>
      <c r="B7" s="7">
        <v>99</v>
      </c>
      <c r="C7" s="7"/>
      <c r="D7" s="7"/>
      <c r="E7" s="7"/>
      <c r="F7" s="7"/>
      <c r="G7" s="7"/>
      <c r="H7" s="9">
        <v>397</v>
      </c>
      <c r="I7" s="9">
        <v>77</v>
      </c>
      <c r="J7" s="10">
        <v>44</v>
      </c>
      <c r="K7" s="10">
        <v>56</v>
      </c>
      <c r="L7" s="12">
        <f>SUM(B7:K7)</f>
        <v>673</v>
      </c>
    </row>
    <row r="8" spans="1:12" ht="12.75">
      <c r="A8" s="6">
        <v>6</v>
      </c>
      <c r="B8" s="7"/>
      <c r="C8" s="7"/>
      <c r="D8" s="7"/>
      <c r="E8" s="7"/>
      <c r="F8" s="7"/>
      <c r="G8" s="7"/>
      <c r="H8" s="9"/>
      <c r="I8" s="9"/>
      <c r="J8" s="10"/>
      <c r="K8" s="10"/>
      <c r="L8" s="12">
        <f>SUM(B8:K8)</f>
        <v>0</v>
      </c>
    </row>
    <row r="9" spans="1:12" ht="12.75">
      <c r="A9" s="6">
        <v>7</v>
      </c>
      <c r="B9" s="7"/>
      <c r="C9" s="7"/>
      <c r="D9" s="7"/>
      <c r="E9" s="7"/>
      <c r="F9" s="7"/>
      <c r="G9" s="7"/>
      <c r="H9" s="9">
        <v>250</v>
      </c>
      <c r="I9" s="9">
        <v>78</v>
      </c>
      <c r="J9" s="10">
        <v>9</v>
      </c>
      <c r="K9" s="10">
        <v>39</v>
      </c>
      <c r="L9" s="12">
        <f>SUM(B9:K9)</f>
        <v>376</v>
      </c>
    </row>
    <row r="10" spans="1:12" ht="12.75">
      <c r="A10" s="6">
        <v>8</v>
      </c>
      <c r="B10" s="7">
        <v>107</v>
      </c>
      <c r="C10" s="7"/>
      <c r="D10" s="7"/>
      <c r="E10" s="7"/>
      <c r="F10" s="7"/>
      <c r="G10" s="7"/>
      <c r="H10" s="9">
        <v>379</v>
      </c>
      <c r="I10" s="9">
        <v>94</v>
      </c>
      <c r="J10" s="10">
        <v>22</v>
      </c>
      <c r="K10" s="10">
        <v>58</v>
      </c>
      <c r="L10" s="12">
        <f>SUM(B10:K10)</f>
        <v>660</v>
      </c>
    </row>
    <row r="11" spans="1:12" ht="12.75">
      <c r="A11" s="6">
        <v>9</v>
      </c>
      <c r="B11" s="7">
        <v>86</v>
      </c>
      <c r="C11" s="7"/>
      <c r="D11" s="7"/>
      <c r="E11" s="7"/>
      <c r="F11" s="7"/>
      <c r="G11" s="7"/>
      <c r="H11" s="9">
        <v>371</v>
      </c>
      <c r="I11" s="9">
        <v>92</v>
      </c>
      <c r="J11" s="10">
        <v>26</v>
      </c>
      <c r="K11" s="10">
        <v>70</v>
      </c>
      <c r="L11" s="12">
        <f>SUM(B11:K11)</f>
        <v>645</v>
      </c>
    </row>
    <row r="12" spans="1:12" ht="12.75">
      <c r="A12" s="6">
        <v>10</v>
      </c>
      <c r="B12" s="7">
        <v>54</v>
      </c>
      <c r="C12" s="7"/>
      <c r="D12" s="7"/>
      <c r="E12" s="7"/>
      <c r="F12" s="7"/>
      <c r="G12" s="7"/>
      <c r="H12" s="9">
        <v>330</v>
      </c>
      <c r="I12" s="9">
        <v>79</v>
      </c>
      <c r="J12" s="10">
        <v>36</v>
      </c>
      <c r="K12" s="10">
        <v>60</v>
      </c>
      <c r="L12" s="12">
        <f>SUM(B12:K12)</f>
        <v>559</v>
      </c>
    </row>
    <row r="13" spans="1:12" ht="12.75">
      <c r="A13" s="6">
        <v>11</v>
      </c>
      <c r="B13" s="7">
        <v>21</v>
      </c>
      <c r="C13" s="7"/>
      <c r="D13" s="7"/>
      <c r="E13" s="7"/>
      <c r="F13" s="7"/>
      <c r="G13" s="7"/>
      <c r="H13" s="9">
        <v>185</v>
      </c>
      <c r="I13" s="9">
        <v>35</v>
      </c>
      <c r="J13" s="10">
        <v>36</v>
      </c>
      <c r="K13" s="10">
        <v>67</v>
      </c>
      <c r="L13" s="12">
        <f>SUM(B13:K13)</f>
        <v>344</v>
      </c>
    </row>
    <row r="14" spans="1:12" ht="12.75">
      <c r="A14" s="6">
        <v>12</v>
      </c>
      <c r="B14" s="7">
        <v>38</v>
      </c>
      <c r="C14" s="7"/>
      <c r="D14" s="7"/>
      <c r="E14" s="7"/>
      <c r="F14" s="7"/>
      <c r="G14" s="7"/>
      <c r="H14" s="9">
        <v>298</v>
      </c>
      <c r="I14" s="9">
        <v>81</v>
      </c>
      <c r="J14" s="10">
        <v>39</v>
      </c>
      <c r="K14" s="10">
        <v>60</v>
      </c>
      <c r="L14" s="12">
        <f>SUM(B14:K14)</f>
        <v>516</v>
      </c>
    </row>
    <row r="15" spans="1:12" ht="12.75">
      <c r="A15" s="6">
        <v>13</v>
      </c>
      <c r="B15" s="7"/>
      <c r="C15" s="7"/>
      <c r="D15" s="7"/>
      <c r="E15" s="7"/>
      <c r="F15" s="7"/>
      <c r="G15" s="7"/>
      <c r="H15" s="9"/>
      <c r="I15" s="9"/>
      <c r="J15" s="10"/>
      <c r="K15" s="10"/>
      <c r="L15" s="12">
        <f>SUM(B15:K15)</f>
        <v>0</v>
      </c>
    </row>
    <row r="16" spans="1:12" ht="12.75">
      <c r="A16" s="6">
        <v>14</v>
      </c>
      <c r="B16" s="7"/>
      <c r="C16" s="7"/>
      <c r="D16" s="7"/>
      <c r="E16" s="7"/>
      <c r="F16" s="7"/>
      <c r="G16" s="7"/>
      <c r="H16" s="9">
        <v>243</v>
      </c>
      <c r="I16" s="9">
        <v>72</v>
      </c>
      <c r="J16" s="10">
        <v>16</v>
      </c>
      <c r="K16" s="10">
        <v>35</v>
      </c>
      <c r="L16" s="12">
        <f>SUM(B16:K16)</f>
        <v>366</v>
      </c>
    </row>
    <row r="17" spans="1:12" ht="12.75">
      <c r="A17" s="6">
        <v>15</v>
      </c>
      <c r="B17" s="7">
        <v>33</v>
      </c>
      <c r="C17" s="7"/>
      <c r="D17" s="7"/>
      <c r="E17" s="7"/>
      <c r="F17" s="7"/>
      <c r="G17" s="7"/>
      <c r="H17" s="9">
        <v>355</v>
      </c>
      <c r="I17" s="9">
        <v>105</v>
      </c>
      <c r="J17" s="10">
        <v>50</v>
      </c>
      <c r="K17" s="10">
        <v>71</v>
      </c>
      <c r="L17" s="12">
        <f>SUM(B17:K17)</f>
        <v>614</v>
      </c>
    </row>
    <row r="18" spans="1:12" ht="12.75">
      <c r="A18" s="6">
        <v>16</v>
      </c>
      <c r="B18" s="7">
        <v>84</v>
      </c>
      <c r="C18" s="7"/>
      <c r="D18" s="7"/>
      <c r="E18" s="7"/>
      <c r="F18" s="7"/>
      <c r="G18" s="7"/>
      <c r="H18" s="9">
        <v>317</v>
      </c>
      <c r="I18" s="9">
        <v>76</v>
      </c>
      <c r="J18" s="10">
        <v>35</v>
      </c>
      <c r="K18" s="10">
        <v>65</v>
      </c>
      <c r="L18" s="12">
        <f>SUM(B18:K18)</f>
        <v>577</v>
      </c>
    </row>
    <row r="19" spans="1:12" ht="12.75">
      <c r="A19" s="6">
        <v>17</v>
      </c>
      <c r="B19" s="7">
        <v>52</v>
      </c>
      <c r="C19" s="7"/>
      <c r="D19" s="7"/>
      <c r="E19" s="7"/>
      <c r="F19" s="7"/>
      <c r="G19" s="7"/>
      <c r="H19" s="9">
        <v>295</v>
      </c>
      <c r="I19" s="9">
        <v>55</v>
      </c>
      <c r="J19" s="10">
        <v>44</v>
      </c>
      <c r="K19" s="10">
        <v>64</v>
      </c>
      <c r="L19" s="12">
        <f>SUM(B19:K19)</f>
        <v>510</v>
      </c>
    </row>
    <row r="20" spans="1:12" ht="12.75">
      <c r="A20" s="6">
        <v>18</v>
      </c>
      <c r="B20" s="7">
        <v>24</v>
      </c>
      <c r="C20" s="7"/>
      <c r="D20" s="7"/>
      <c r="E20" s="7"/>
      <c r="F20" s="7"/>
      <c r="G20" s="7"/>
      <c r="H20" s="9">
        <v>224</v>
      </c>
      <c r="I20" s="9">
        <v>76</v>
      </c>
      <c r="J20" s="10">
        <v>39</v>
      </c>
      <c r="K20" s="10">
        <v>59</v>
      </c>
      <c r="L20" s="12">
        <f>SUM(B20:K20)</f>
        <v>422</v>
      </c>
    </row>
    <row r="21" spans="1:12" ht="12.75">
      <c r="A21" s="6">
        <v>19</v>
      </c>
      <c r="B21" s="7">
        <v>36</v>
      </c>
      <c r="C21" s="7"/>
      <c r="D21" s="7"/>
      <c r="E21" s="7"/>
      <c r="F21" s="7"/>
      <c r="G21" s="7"/>
      <c r="H21" s="9">
        <v>266</v>
      </c>
      <c r="I21" s="9">
        <v>85</v>
      </c>
      <c r="J21" s="10">
        <v>23</v>
      </c>
      <c r="K21" s="10">
        <v>62</v>
      </c>
      <c r="L21" s="12">
        <f>SUM(B21:K21)</f>
        <v>472</v>
      </c>
    </row>
    <row r="22" spans="1:12" ht="12.75">
      <c r="A22" s="6">
        <v>20</v>
      </c>
      <c r="B22" s="7"/>
      <c r="C22" s="7"/>
      <c r="D22" s="7"/>
      <c r="E22" s="7"/>
      <c r="F22" s="7"/>
      <c r="G22" s="7"/>
      <c r="H22" s="9">
        <v>154</v>
      </c>
      <c r="I22" s="9"/>
      <c r="J22" s="10"/>
      <c r="K22" s="10"/>
      <c r="L22" s="12">
        <f>SUM(B22:K22)</f>
        <v>154</v>
      </c>
    </row>
    <row r="23" spans="1:12" ht="12.75">
      <c r="A23" s="6">
        <v>21</v>
      </c>
      <c r="B23" s="7"/>
      <c r="C23" s="7"/>
      <c r="D23" s="7"/>
      <c r="E23" s="7"/>
      <c r="F23" s="7"/>
      <c r="G23" s="7"/>
      <c r="H23" s="9">
        <v>277</v>
      </c>
      <c r="I23" s="9">
        <v>51</v>
      </c>
      <c r="J23" s="10">
        <v>10</v>
      </c>
      <c r="K23" s="10">
        <v>32</v>
      </c>
      <c r="L23" s="12">
        <f>SUM(B23:K23)</f>
        <v>370</v>
      </c>
    </row>
    <row r="24" spans="1:12" ht="12.75">
      <c r="A24" s="6">
        <v>22</v>
      </c>
      <c r="B24" s="7">
        <v>29</v>
      </c>
      <c r="C24" s="7"/>
      <c r="D24" s="7"/>
      <c r="E24" s="7"/>
      <c r="F24" s="7"/>
      <c r="G24" s="7"/>
      <c r="H24" s="9"/>
      <c r="I24" s="9">
        <v>107</v>
      </c>
      <c r="J24" s="10">
        <v>35</v>
      </c>
      <c r="K24" s="10">
        <v>60</v>
      </c>
      <c r="L24" s="12">
        <f>SUM(B24:K24)</f>
        <v>231</v>
      </c>
    </row>
    <row r="25" spans="1:12" ht="12.75">
      <c r="A25" s="6">
        <v>23</v>
      </c>
      <c r="B25" s="7">
        <v>21</v>
      </c>
      <c r="C25" s="7"/>
      <c r="D25" s="7"/>
      <c r="E25" s="7"/>
      <c r="F25" s="7"/>
      <c r="G25" s="7"/>
      <c r="H25" s="9">
        <v>238</v>
      </c>
      <c r="I25" s="9">
        <v>87</v>
      </c>
      <c r="J25" s="10">
        <v>20</v>
      </c>
      <c r="K25" s="10">
        <v>32</v>
      </c>
      <c r="L25" s="12">
        <f>SUM(B25:K25)</f>
        <v>398</v>
      </c>
    </row>
    <row r="26" spans="1:12" ht="12.75">
      <c r="A26" s="6">
        <v>24</v>
      </c>
      <c r="B26" s="7">
        <v>37</v>
      </c>
      <c r="C26" s="7"/>
      <c r="D26" s="7"/>
      <c r="E26" s="7"/>
      <c r="F26" s="7"/>
      <c r="G26" s="7"/>
      <c r="H26" s="9">
        <v>303</v>
      </c>
      <c r="I26" s="9">
        <v>67</v>
      </c>
      <c r="J26" s="10">
        <v>27</v>
      </c>
      <c r="K26" s="10">
        <v>62</v>
      </c>
      <c r="L26" s="12">
        <f>SUM(B26:K26)</f>
        <v>496</v>
      </c>
    </row>
    <row r="27" spans="1:12" ht="12.75">
      <c r="A27" s="6">
        <v>25</v>
      </c>
      <c r="B27" s="7">
        <v>74</v>
      </c>
      <c r="C27" s="7"/>
      <c r="D27" s="7"/>
      <c r="E27" s="7"/>
      <c r="F27" s="7"/>
      <c r="G27" s="7"/>
      <c r="H27" s="9">
        <v>244</v>
      </c>
      <c r="I27" s="9">
        <v>72</v>
      </c>
      <c r="J27" s="10">
        <v>44</v>
      </c>
      <c r="K27" s="10">
        <v>71</v>
      </c>
      <c r="L27" s="12">
        <f>SUM(B27:K27)</f>
        <v>505</v>
      </c>
    </row>
    <row r="28" spans="1:12" ht="12.75">
      <c r="A28" s="6">
        <v>26</v>
      </c>
      <c r="B28" s="7"/>
      <c r="C28" s="7"/>
      <c r="D28" s="7"/>
      <c r="E28" s="7"/>
      <c r="F28" s="7"/>
      <c r="G28" s="7"/>
      <c r="H28" s="9"/>
      <c r="I28" s="9"/>
      <c r="J28" s="10"/>
      <c r="K28" s="10"/>
      <c r="L28" s="12">
        <f>SUM(B28:K28)</f>
        <v>0</v>
      </c>
    </row>
    <row r="29" spans="1:12" ht="12.75">
      <c r="A29" s="6">
        <v>27</v>
      </c>
      <c r="B29" s="7"/>
      <c r="C29" s="7"/>
      <c r="D29" s="7"/>
      <c r="E29" s="7"/>
      <c r="F29" s="7"/>
      <c r="G29" s="7"/>
      <c r="H29" s="9"/>
      <c r="I29" s="9"/>
      <c r="J29" s="10"/>
      <c r="K29" s="10"/>
      <c r="L29" s="12">
        <f>SUM(B29:K29)</f>
        <v>0</v>
      </c>
    </row>
    <row r="30" spans="1:12" ht="12.75">
      <c r="A30" s="6">
        <v>28</v>
      </c>
      <c r="B30" s="7"/>
      <c r="C30" s="7"/>
      <c r="D30" s="7"/>
      <c r="E30" s="7"/>
      <c r="F30" s="7"/>
      <c r="G30" s="7"/>
      <c r="H30" s="9">
        <v>283</v>
      </c>
      <c r="I30" s="9">
        <v>106</v>
      </c>
      <c r="J30" s="10">
        <v>38</v>
      </c>
      <c r="K30" s="10">
        <v>36</v>
      </c>
      <c r="L30" s="12">
        <f>SUM(B30:K30)</f>
        <v>463</v>
      </c>
    </row>
    <row r="31" spans="1:12" ht="12.75">
      <c r="A31" s="6">
        <v>29</v>
      </c>
      <c r="B31" s="7">
        <v>46</v>
      </c>
      <c r="C31" s="7"/>
      <c r="D31" s="7"/>
      <c r="E31" s="7"/>
      <c r="F31" s="7"/>
      <c r="G31" s="7"/>
      <c r="H31" s="9">
        <v>388</v>
      </c>
      <c r="I31" s="9">
        <v>97</v>
      </c>
      <c r="J31" s="10">
        <v>55</v>
      </c>
      <c r="K31" s="10">
        <v>66</v>
      </c>
      <c r="L31" s="12">
        <f>SUM(B31:K31)</f>
        <v>652</v>
      </c>
    </row>
    <row r="32" spans="1:12" ht="12.75">
      <c r="A32" s="6">
        <v>30</v>
      </c>
      <c r="B32" s="7">
        <v>33</v>
      </c>
      <c r="C32" s="7"/>
      <c r="D32" s="7"/>
      <c r="E32" s="7"/>
      <c r="F32" s="7"/>
      <c r="G32" s="7"/>
      <c r="H32" s="9">
        <v>363</v>
      </c>
      <c r="I32" s="9">
        <v>99</v>
      </c>
      <c r="J32" s="10">
        <v>25</v>
      </c>
      <c r="K32" s="10">
        <v>67</v>
      </c>
      <c r="L32" s="12">
        <f>SUM(B32:K32)</f>
        <v>587</v>
      </c>
    </row>
    <row r="33" spans="1:12" ht="12.75">
      <c r="A33" s="6">
        <v>31</v>
      </c>
      <c r="B33" s="7">
        <v>30</v>
      </c>
      <c r="C33" s="7"/>
      <c r="D33" s="7"/>
      <c r="E33" s="7"/>
      <c r="F33" s="7"/>
      <c r="G33" s="7"/>
      <c r="H33" s="9">
        <v>347</v>
      </c>
      <c r="I33" s="9">
        <v>81</v>
      </c>
      <c r="J33" s="10">
        <v>28</v>
      </c>
      <c r="K33" s="10">
        <v>61</v>
      </c>
      <c r="L33" s="12">
        <f>SUM(B33:K33)</f>
        <v>547</v>
      </c>
    </row>
    <row r="34" spans="1:12" ht="12.75">
      <c r="A34" s="13" t="s">
        <v>14</v>
      </c>
      <c r="B34" s="14">
        <f>SUM(B3:B33)</f>
        <v>1085</v>
      </c>
      <c r="C34" s="14">
        <f>SUM(C3:C33)</f>
        <v>0</v>
      </c>
      <c r="D34" s="14">
        <f>SUM(D3:D33)</f>
        <v>0</v>
      </c>
      <c r="E34" s="14">
        <f>SUM(E3:E33)</f>
        <v>0</v>
      </c>
      <c r="F34" s="14">
        <f>SUM(F3:F33)</f>
        <v>0</v>
      </c>
      <c r="G34" s="14">
        <f>SUM(G3:G33)</f>
        <v>0</v>
      </c>
      <c r="H34" s="14">
        <f>SUM(H3:H33)</f>
        <v>7836</v>
      </c>
      <c r="I34" s="14">
        <f>SUM(I3:I33)</f>
        <v>2057</v>
      </c>
      <c r="J34" s="14">
        <f>SUM(J3:J33)</f>
        <v>843</v>
      </c>
      <c r="K34" s="14">
        <f>SUM(K3:K33)</f>
        <v>1462</v>
      </c>
      <c r="L34" s="12">
        <f>SUM(L3:L33)</f>
        <v>13283</v>
      </c>
    </row>
    <row r="35" spans="1:12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.75">
      <c r="A36" s="16" t="s">
        <v>15</v>
      </c>
      <c r="B36" s="17">
        <f>COUNT(B3:B33)</f>
        <v>21</v>
      </c>
      <c r="C36" s="17">
        <f>COUNT(C3:C33)</f>
        <v>0</v>
      </c>
      <c r="D36" s="17">
        <f>COUNT(D3:D33)</f>
        <v>0</v>
      </c>
      <c r="E36" s="17">
        <f>COUNT(E3:E33)</f>
        <v>0</v>
      </c>
      <c r="F36" s="17">
        <f>COUNT(F3:F33)</f>
        <v>0</v>
      </c>
      <c r="G36" s="17">
        <f>COUNT(G3:G33)</f>
        <v>0</v>
      </c>
      <c r="H36" s="17">
        <f>COUNT(H3:H33)</f>
        <v>25</v>
      </c>
      <c r="I36" s="17">
        <f>COUNT(I3:I33)</f>
        <v>25</v>
      </c>
      <c r="J36" s="17">
        <f>COUNT(J3:J33)</f>
        <v>25</v>
      </c>
      <c r="K36" s="17">
        <f>COUNT(K3:K33)</f>
        <v>25</v>
      </c>
      <c r="L36" s="11">
        <f>SUM(B36,D36,F36,G36,H36)</f>
        <v>46</v>
      </c>
    </row>
    <row r="37" spans="1:1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24.75">
      <c r="A38" s="18" t="s">
        <v>16</v>
      </c>
      <c r="B38" s="19">
        <f>B34/B36</f>
        <v>51.666666666666664</v>
      </c>
      <c r="C38" s="19"/>
      <c r="D38" s="20"/>
      <c r="E38" s="20"/>
      <c r="F38" s="20"/>
      <c r="G38" s="20"/>
      <c r="H38" s="19">
        <f>H34/H36</f>
        <v>313.44</v>
      </c>
      <c r="I38" s="19">
        <f>I34/I36</f>
        <v>82.28</v>
      </c>
      <c r="J38" s="19">
        <f>J34/J36</f>
        <v>33.72</v>
      </c>
      <c r="K38" s="19">
        <f>K34/K36</f>
        <v>58.48</v>
      </c>
      <c r="L38" s="19">
        <f>SUM(B38:K38)</f>
        <v>539.5866666666667</v>
      </c>
    </row>
    <row r="39" spans="1:12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36.75">
      <c r="A40" s="21" t="s">
        <v>17</v>
      </c>
      <c r="B40" s="22">
        <f>L34/(L36/2)</f>
        <v>577.5217391304348</v>
      </c>
      <c r="C40" s="32"/>
      <c r="L40" s="32"/>
    </row>
    <row r="41" spans="1:12" ht="24.75">
      <c r="A41" s="23" t="s">
        <v>18</v>
      </c>
      <c r="B41" s="23"/>
      <c r="C41" s="15"/>
      <c r="D41" s="7">
        <f>D38/142</f>
        <v>0</v>
      </c>
      <c r="E41" s="7"/>
      <c r="F41" s="7">
        <f>F38/9</f>
        <v>0</v>
      </c>
      <c r="G41" s="7">
        <f>G38/15</f>
        <v>0</v>
      </c>
      <c r="H41" s="7"/>
      <c r="I41" s="7"/>
      <c r="J41" s="24">
        <f>J38/10</f>
        <v>3.372</v>
      </c>
      <c r="K41" s="24">
        <f>K38/8</f>
        <v>7.31</v>
      </c>
      <c r="L41" s="32"/>
    </row>
    <row r="42" spans="1:12" ht="12.75">
      <c r="A42" s="25"/>
      <c r="B42" s="8"/>
      <c r="C42" s="26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2.75">
      <c r="A43" s="33" t="s">
        <v>19</v>
      </c>
      <c r="B43" s="34" t="s">
        <v>20</v>
      </c>
      <c r="C43" s="26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2.75">
      <c r="A44" s="35" t="s">
        <v>31</v>
      </c>
      <c r="B44" s="36">
        <v>6114</v>
      </c>
      <c r="C44" s="26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2.75">
      <c r="A45" s="35" t="s">
        <v>22</v>
      </c>
      <c r="B45" s="36">
        <v>14133</v>
      </c>
      <c r="C45" s="26"/>
      <c r="D45" s="25"/>
      <c r="E45" s="25"/>
      <c r="F45" s="25"/>
      <c r="G45" s="25"/>
      <c r="H45" s="25"/>
      <c r="I45" s="25"/>
      <c r="J45" s="25"/>
      <c r="K45" s="25"/>
      <c r="L45" s="25"/>
    </row>
    <row r="47" spans="1:2" ht="24.75">
      <c r="A47" s="31" t="s">
        <v>23</v>
      </c>
      <c r="B47" s="20">
        <v>34532</v>
      </c>
    </row>
  </sheetData>
  <mergeCells count="3">
    <mergeCell ref="B1:K1"/>
    <mergeCell ref="L1:L2"/>
    <mergeCell ref="A41:B41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defaultGridColor="0" zoomScale="80" zoomScaleNormal="80" colorId="10" workbookViewId="0" topLeftCell="A1">
      <selection activeCell="B40" sqref="B40"/>
    </sheetView>
  </sheetViews>
  <sheetFormatPr defaultColWidth="9.140625" defaultRowHeight="12.75"/>
  <cols>
    <col min="1" max="1" width="15.00390625" style="0" customWidth="1"/>
  </cols>
  <sheetData>
    <row r="1" spans="1:12" ht="12.75">
      <c r="A1" s="1" t="s">
        <v>32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3" t="s">
        <v>2</v>
      </c>
    </row>
    <row r="2" spans="1:12" ht="12.75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3"/>
    </row>
    <row r="3" spans="1:12" ht="12.75">
      <c r="A3" s="6">
        <v>1</v>
      </c>
      <c r="B3" s="37">
        <v>33</v>
      </c>
      <c r="C3" s="8"/>
      <c r="D3" s="8"/>
      <c r="E3" s="8"/>
      <c r="F3" s="8"/>
      <c r="G3" s="8"/>
      <c r="H3" s="9">
        <v>283</v>
      </c>
      <c r="I3" s="10">
        <v>56</v>
      </c>
      <c r="J3" s="38">
        <v>32</v>
      </c>
      <c r="K3" s="39">
        <v>51</v>
      </c>
      <c r="L3" s="12">
        <f>SUM(B3:K3)</f>
        <v>455</v>
      </c>
    </row>
    <row r="4" spans="1:12" ht="12.75">
      <c r="A4" s="6">
        <v>2</v>
      </c>
      <c r="B4" s="37">
        <v>35</v>
      </c>
      <c r="C4" s="8"/>
      <c r="D4" s="8"/>
      <c r="E4" s="8"/>
      <c r="F4" s="8"/>
      <c r="G4" s="8"/>
      <c r="H4" s="9">
        <v>299</v>
      </c>
      <c r="I4" s="10">
        <v>67</v>
      </c>
      <c r="J4" s="10">
        <v>43</v>
      </c>
      <c r="K4" s="40">
        <v>49</v>
      </c>
      <c r="L4" s="12">
        <f>SUM(B4:K4)</f>
        <v>493</v>
      </c>
    </row>
    <row r="5" spans="1:12" ht="12.75">
      <c r="A5" s="6">
        <v>3</v>
      </c>
      <c r="B5" s="37"/>
      <c r="C5" s="7"/>
      <c r="D5" s="7"/>
      <c r="E5" s="7"/>
      <c r="F5" s="7"/>
      <c r="G5" s="7"/>
      <c r="H5" s="9"/>
      <c r="I5" s="10"/>
      <c r="J5" s="10"/>
      <c r="K5" s="40"/>
      <c r="L5" s="12">
        <f>SUM(B5:K5)</f>
        <v>0</v>
      </c>
    </row>
    <row r="6" spans="1:12" ht="12.75">
      <c r="A6" s="6">
        <v>4</v>
      </c>
      <c r="B6" s="37"/>
      <c r="C6" s="7"/>
      <c r="D6" s="7"/>
      <c r="E6" s="7"/>
      <c r="F6" s="7"/>
      <c r="G6" s="7"/>
      <c r="H6" s="9">
        <v>216</v>
      </c>
      <c r="I6" s="10">
        <v>79</v>
      </c>
      <c r="J6" s="10">
        <v>42</v>
      </c>
      <c r="K6" s="40">
        <v>33</v>
      </c>
      <c r="L6" s="12">
        <f>SUM(B6:K6)</f>
        <v>370</v>
      </c>
    </row>
    <row r="7" spans="1:12" ht="12.75">
      <c r="A7" s="6">
        <v>5</v>
      </c>
      <c r="B7" s="37">
        <v>36</v>
      </c>
      <c r="C7" s="7"/>
      <c r="D7" s="7"/>
      <c r="E7" s="7"/>
      <c r="F7" s="7"/>
      <c r="G7" s="7"/>
      <c r="H7" s="9">
        <v>390</v>
      </c>
      <c r="I7" s="10">
        <v>96</v>
      </c>
      <c r="J7" s="10">
        <v>43</v>
      </c>
      <c r="K7" s="40">
        <v>63</v>
      </c>
      <c r="L7" s="12">
        <f>SUM(B7:K7)</f>
        <v>628</v>
      </c>
    </row>
    <row r="8" spans="1:12" ht="12.75">
      <c r="A8" s="6">
        <v>6</v>
      </c>
      <c r="B8" s="37">
        <v>17</v>
      </c>
      <c r="C8" s="7"/>
      <c r="D8" s="7"/>
      <c r="E8" s="7"/>
      <c r="F8" s="7"/>
      <c r="G8" s="7"/>
      <c r="H8" s="9">
        <v>336</v>
      </c>
      <c r="I8" s="10">
        <v>81</v>
      </c>
      <c r="J8" s="10">
        <v>23</v>
      </c>
      <c r="K8" s="40">
        <v>65</v>
      </c>
      <c r="L8" s="12">
        <f>SUM(B8:K8)</f>
        <v>522</v>
      </c>
    </row>
    <row r="9" spans="1:12" ht="12.75">
      <c r="A9" s="6">
        <v>7</v>
      </c>
      <c r="B9" s="37">
        <v>32</v>
      </c>
      <c r="C9" s="7"/>
      <c r="D9" s="7"/>
      <c r="E9" s="7"/>
      <c r="F9" s="7"/>
      <c r="G9" s="7"/>
      <c r="H9" s="9">
        <v>268</v>
      </c>
      <c r="I9" s="10">
        <v>76</v>
      </c>
      <c r="J9" s="10">
        <v>19</v>
      </c>
      <c r="K9" s="40">
        <v>61</v>
      </c>
      <c r="L9" s="12">
        <f>SUM(B9:K9)</f>
        <v>456</v>
      </c>
    </row>
    <row r="10" spans="1:12" ht="12.75">
      <c r="A10" s="6">
        <v>8</v>
      </c>
      <c r="B10" s="37">
        <v>36</v>
      </c>
      <c r="C10" s="7"/>
      <c r="D10" s="7"/>
      <c r="E10" s="7"/>
      <c r="F10" s="7"/>
      <c r="G10" s="7"/>
      <c r="H10" s="9">
        <v>259</v>
      </c>
      <c r="I10" s="10">
        <v>61</v>
      </c>
      <c r="J10" s="10">
        <v>18</v>
      </c>
      <c r="K10" s="40">
        <v>58</v>
      </c>
      <c r="L10" s="12">
        <f>SUM(B10:K10)</f>
        <v>432</v>
      </c>
    </row>
    <row r="11" spans="1:12" ht="12.75">
      <c r="A11" s="6">
        <v>9</v>
      </c>
      <c r="B11" s="37">
        <v>65</v>
      </c>
      <c r="C11" s="7"/>
      <c r="D11" s="7"/>
      <c r="E11" s="7"/>
      <c r="F11" s="7"/>
      <c r="G11" s="7"/>
      <c r="H11" s="9">
        <v>256</v>
      </c>
      <c r="I11" s="10">
        <v>62</v>
      </c>
      <c r="J11" s="10">
        <v>18</v>
      </c>
      <c r="K11" s="40">
        <v>57</v>
      </c>
      <c r="L11" s="12">
        <f>SUM(B11:K11)</f>
        <v>458</v>
      </c>
    </row>
    <row r="12" spans="1:12" ht="12.75">
      <c r="A12" s="6">
        <v>10</v>
      </c>
      <c r="B12" s="37"/>
      <c r="C12" s="7"/>
      <c r="D12" s="7"/>
      <c r="E12" s="7"/>
      <c r="F12" s="7"/>
      <c r="G12" s="7"/>
      <c r="H12" s="9"/>
      <c r="I12" s="10"/>
      <c r="J12" s="10"/>
      <c r="K12" s="40"/>
      <c r="L12" s="12">
        <f>SUM(B12:K12)</f>
        <v>0</v>
      </c>
    </row>
    <row r="13" spans="1:12" ht="12.75">
      <c r="A13" s="6">
        <v>11</v>
      </c>
      <c r="B13" s="37"/>
      <c r="C13" s="7"/>
      <c r="D13" s="7"/>
      <c r="E13" s="7"/>
      <c r="F13" s="7"/>
      <c r="G13" s="7"/>
      <c r="H13" s="9">
        <v>193</v>
      </c>
      <c r="I13" s="10">
        <v>71</v>
      </c>
      <c r="J13" s="10">
        <v>13</v>
      </c>
      <c r="K13" s="40">
        <v>27</v>
      </c>
      <c r="L13" s="12">
        <f>SUM(B13:K13)</f>
        <v>304</v>
      </c>
    </row>
    <row r="14" spans="1:12" ht="12.75">
      <c r="A14" s="6">
        <v>12</v>
      </c>
      <c r="B14" s="37">
        <v>32</v>
      </c>
      <c r="C14" s="7"/>
      <c r="D14" s="7"/>
      <c r="E14" s="7"/>
      <c r="F14" s="7"/>
      <c r="G14" s="7"/>
      <c r="H14" s="9">
        <v>312</v>
      </c>
      <c r="I14" s="10">
        <v>93</v>
      </c>
      <c r="J14" s="10">
        <v>15</v>
      </c>
      <c r="K14" s="40">
        <v>62</v>
      </c>
      <c r="L14" s="12">
        <f>SUM(B14:K14)</f>
        <v>514</v>
      </c>
    </row>
    <row r="15" spans="1:12" ht="12.75">
      <c r="A15" s="6">
        <v>13</v>
      </c>
      <c r="B15" s="37">
        <v>59</v>
      </c>
      <c r="C15" s="7"/>
      <c r="D15" s="7"/>
      <c r="E15" s="7"/>
      <c r="F15" s="7"/>
      <c r="G15" s="7"/>
      <c r="H15" s="9">
        <v>318</v>
      </c>
      <c r="I15" s="10">
        <v>79</v>
      </c>
      <c r="J15" s="10">
        <v>21</v>
      </c>
      <c r="K15" s="40">
        <v>48</v>
      </c>
      <c r="L15" s="12">
        <f>SUM(B15:K15)</f>
        <v>525</v>
      </c>
    </row>
    <row r="16" spans="1:12" ht="12.75">
      <c r="A16" s="6">
        <v>14</v>
      </c>
      <c r="B16" s="37">
        <v>32</v>
      </c>
      <c r="C16" s="7"/>
      <c r="D16" s="7"/>
      <c r="E16" s="7"/>
      <c r="F16" s="7"/>
      <c r="G16" s="7"/>
      <c r="H16" s="9">
        <v>277</v>
      </c>
      <c r="I16" s="10">
        <v>66</v>
      </c>
      <c r="J16" s="10">
        <v>25</v>
      </c>
      <c r="K16" s="40">
        <v>52</v>
      </c>
      <c r="L16" s="12">
        <f>SUM(B16:K16)</f>
        <v>452</v>
      </c>
    </row>
    <row r="17" spans="1:12" ht="12.75">
      <c r="A17" s="6">
        <v>15</v>
      </c>
      <c r="B17" s="37">
        <v>29</v>
      </c>
      <c r="C17" s="7"/>
      <c r="D17" s="7"/>
      <c r="E17" s="7"/>
      <c r="F17" s="7"/>
      <c r="G17" s="7"/>
      <c r="H17" s="9">
        <v>266</v>
      </c>
      <c r="I17" s="10">
        <v>65</v>
      </c>
      <c r="J17" s="10">
        <v>25</v>
      </c>
      <c r="K17" s="40">
        <v>39</v>
      </c>
      <c r="L17" s="12">
        <f>SUM(B17:K17)</f>
        <v>424</v>
      </c>
    </row>
    <row r="18" spans="1:12" ht="12.75">
      <c r="A18" s="6">
        <v>16</v>
      </c>
      <c r="B18" s="37">
        <v>24</v>
      </c>
      <c r="C18" s="7"/>
      <c r="D18" s="7"/>
      <c r="E18" s="7"/>
      <c r="F18" s="7"/>
      <c r="G18" s="7"/>
      <c r="H18" s="9">
        <v>252</v>
      </c>
      <c r="I18" s="10">
        <v>73</v>
      </c>
      <c r="J18" s="10">
        <v>18</v>
      </c>
      <c r="K18" s="40">
        <v>52</v>
      </c>
      <c r="L18" s="12">
        <f>SUM(B18:K18)</f>
        <v>419</v>
      </c>
    </row>
    <row r="19" spans="1:12" ht="12.75">
      <c r="A19" s="6">
        <v>17</v>
      </c>
      <c r="B19" s="37"/>
      <c r="C19" s="7"/>
      <c r="D19" s="7"/>
      <c r="E19" s="7"/>
      <c r="F19" s="7"/>
      <c r="G19" s="7"/>
      <c r="H19" s="9"/>
      <c r="I19" s="10"/>
      <c r="J19" s="10"/>
      <c r="K19" s="40"/>
      <c r="L19" s="12">
        <f>SUM(B19:K19)</f>
        <v>0</v>
      </c>
    </row>
    <row r="20" spans="1:12" ht="12.75">
      <c r="A20" s="6">
        <v>18</v>
      </c>
      <c r="B20" s="37"/>
      <c r="C20" s="7"/>
      <c r="D20" s="7"/>
      <c r="E20" s="7"/>
      <c r="F20" s="7"/>
      <c r="G20" s="7"/>
      <c r="H20" s="9">
        <v>122</v>
      </c>
      <c r="I20" s="10">
        <v>55</v>
      </c>
      <c r="J20" s="10">
        <v>15</v>
      </c>
      <c r="K20" s="40">
        <v>23</v>
      </c>
      <c r="L20" s="12">
        <f>SUM(B20:K20)</f>
        <v>215</v>
      </c>
    </row>
    <row r="21" spans="1:12" ht="12.75">
      <c r="A21" s="6">
        <v>19</v>
      </c>
      <c r="B21" s="37">
        <v>57</v>
      </c>
      <c r="C21" s="7"/>
      <c r="D21" s="7"/>
      <c r="E21" s="7"/>
      <c r="F21" s="7"/>
      <c r="G21" s="7"/>
      <c r="H21" s="9">
        <v>296</v>
      </c>
      <c r="I21" s="10">
        <v>101</v>
      </c>
      <c r="J21" s="10">
        <v>15</v>
      </c>
      <c r="K21" s="40">
        <v>53</v>
      </c>
      <c r="L21" s="12">
        <f>SUM(B21:K21)</f>
        <v>522</v>
      </c>
    </row>
    <row r="22" spans="1:12" ht="12.75">
      <c r="A22" s="6">
        <v>20</v>
      </c>
      <c r="B22" s="37">
        <v>30</v>
      </c>
      <c r="C22" s="7"/>
      <c r="D22" s="7"/>
      <c r="E22" s="7"/>
      <c r="F22" s="7"/>
      <c r="G22" s="7"/>
      <c r="H22" s="9">
        <v>280</v>
      </c>
      <c r="I22" s="10">
        <v>96</v>
      </c>
      <c r="J22" s="10">
        <v>22</v>
      </c>
      <c r="K22" s="40">
        <v>48</v>
      </c>
      <c r="L22" s="12">
        <f>SUM(B22:K22)</f>
        <v>476</v>
      </c>
    </row>
    <row r="23" spans="1:12" ht="12.75">
      <c r="A23" s="6">
        <v>21</v>
      </c>
      <c r="B23" s="37">
        <v>53</v>
      </c>
      <c r="C23" s="7"/>
      <c r="D23" s="7"/>
      <c r="E23" s="7"/>
      <c r="F23" s="7"/>
      <c r="G23" s="7"/>
      <c r="H23" s="9">
        <v>256</v>
      </c>
      <c r="I23" s="10">
        <v>93</v>
      </c>
      <c r="J23" s="10">
        <v>25</v>
      </c>
      <c r="K23" s="40">
        <v>38</v>
      </c>
      <c r="L23" s="12">
        <f>SUM(B23:K23)</f>
        <v>465</v>
      </c>
    </row>
    <row r="24" spans="1:12" ht="12.75">
      <c r="A24" s="6">
        <v>22</v>
      </c>
      <c r="B24" s="37">
        <v>62</v>
      </c>
      <c r="C24" s="7"/>
      <c r="D24" s="7"/>
      <c r="E24" s="7"/>
      <c r="F24" s="7"/>
      <c r="G24" s="7"/>
      <c r="H24" s="9">
        <v>221</v>
      </c>
      <c r="I24" s="10">
        <v>82</v>
      </c>
      <c r="J24" s="10">
        <v>23</v>
      </c>
      <c r="K24" s="40">
        <v>41</v>
      </c>
      <c r="L24" s="12">
        <f>SUM(B24:K24)</f>
        <v>429</v>
      </c>
    </row>
    <row r="25" spans="1:12" ht="12.75">
      <c r="A25" s="6">
        <v>23</v>
      </c>
      <c r="B25" s="37">
        <v>40</v>
      </c>
      <c r="C25" s="7"/>
      <c r="D25" s="7"/>
      <c r="E25" s="7"/>
      <c r="F25" s="7"/>
      <c r="G25" s="7"/>
      <c r="H25" s="9">
        <v>200</v>
      </c>
      <c r="I25" s="10">
        <v>78</v>
      </c>
      <c r="J25" s="10">
        <v>26</v>
      </c>
      <c r="K25" s="40">
        <v>45</v>
      </c>
      <c r="L25" s="12">
        <f>SUM(B25:K25)</f>
        <v>389</v>
      </c>
    </row>
    <row r="26" spans="1:12" ht="12.75">
      <c r="A26" s="6">
        <v>24</v>
      </c>
      <c r="B26" s="37"/>
      <c r="C26" s="7"/>
      <c r="D26" s="7"/>
      <c r="E26" s="7"/>
      <c r="F26" s="7"/>
      <c r="G26" s="7"/>
      <c r="H26" s="9"/>
      <c r="I26" s="10"/>
      <c r="J26" s="10"/>
      <c r="K26" s="40"/>
      <c r="L26" s="12">
        <f>SUM(B26:K26)</f>
        <v>0</v>
      </c>
    </row>
    <row r="27" spans="1:12" ht="12.75">
      <c r="A27" s="6">
        <v>25</v>
      </c>
      <c r="B27" s="37"/>
      <c r="C27" s="7"/>
      <c r="D27" s="7"/>
      <c r="E27" s="7"/>
      <c r="F27" s="7"/>
      <c r="G27" s="7"/>
      <c r="H27" s="9">
        <v>111</v>
      </c>
      <c r="I27" s="10">
        <v>40</v>
      </c>
      <c r="J27" s="10">
        <v>18</v>
      </c>
      <c r="K27" s="40">
        <v>20</v>
      </c>
      <c r="L27" s="12">
        <f>SUM(B27:K27)</f>
        <v>189</v>
      </c>
    </row>
    <row r="28" spans="1:12" ht="12.75">
      <c r="A28" s="6">
        <v>26</v>
      </c>
      <c r="B28" s="37">
        <v>18</v>
      </c>
      <c r="C28" s="7"/>
      <c r="D28" s="7"/>
      <c r="E28" s="7"/>
      <c r="F28" s="7"/>
      <c r="G28" s="7"/>
      <c r="H28" s="9">
        <v>274</v>
      </c>
      <c r="I28" s="10">
        <v>100</v>
      </c>
      <c r="J28" s="10">
        <v>37</v>
      </c>
      <c r="K28" s="40">
        <v>68</v>
      </c>
      <c r="L28" s="12">
        <f>SUM(B28:K28)</f>
        <v>497</v>
      </c>
    </row>
    <row r="29" spans="1:12" ht="12.75">
      <c r="A29" s="6">
        <v>27</v>
      </c>
      <c r="B29" s="37">
        <v>33</v>
      </c>
      <c r="C29" s="7"/>
      <c r="D29" s="7"/>
      <c r="E29" s="7"/>
      <c r="F29" s="7"/>
      <c r="G29" s="7"/>
      <c r="H29" s="9">
        <v>243</v>
      </c>
      <c r="I29" s="10">
        <v>88</v>
      </c>
      <c r="J29" s="10">
        <v>18</v>
      </c>
      <c r="K29" s="40">
        <v>43</v>
      </c>
      <c r="L29" s="12">
        <f>SUM(B29:K29)</f>
        <v>425</v>
      </c>
    </row>
    <row r="30" spans="1:12" ht="12.75">
      <c r="A30" s="6">
        <v>28</v>
      </c>
      <c r="B30" s="37">
        <v>39</v>
      </c>
      <c r="C30" s="7"/>
      <c r="D30" s="7"/>
      <c r="E30" s="7"/>
      <c r="F30" s="7"/>
      <c r="G30" s="7"/>
      <c r="H30" s="9">
        <v>233</v>
      </c>
      <c r="I30" s="10">
        <v>67</v>
      </c>
      <c r="J30" s="10">
        <v>31</v>
      </c>
      <c r="K30" s="40">
        <v>46</v>
      </c>
      <c r="L30" s="12">
        <f>SUM(B30:K30)</f>
        <v>416</v>
      </c>
    </row>
    <row r="31" spans="1:12" ht="12.75">
      <c r="A31" s="6">
        <v>29</v>
      </c>
      <c r="B31" s="37">
        <v>15</v>
      </c>
      <c r="C31" s="7"/>
      <c r="D31" s="7"/>
      <c r="E31" s="7"/>
      <c r="F31" s="7"/>
      <c r="G31" s="7"/>
      <c r="H31" s="9">
        <v>197</v>
      </c>
      <c r="I31" s="10">
        <v>90</v>
      </c>
      <c r="J31" s="10">
        <v>25</v>
      </c>
      <c r="K31" s="40">
        <v>45</v>
      </c>
      <c r="L31" s="12">
        <f>SUM(B31:K31)</f>
        <v>372</v>
      </c>
    </row>
    <row r="32" spans="1:12" ht="12.75">
      <c r="A32" s="6">
        <v>30</v>
      </c>
      <c r="B32">
        <v>31</v>
      </c>
      <c r="C32" s="7"/>
      <c r="D32" s="7"/>
      <c r="E32" s="7"/>
      <c r="F32" s="7"/>
      <c r="G32" s="7"/>
      <c r="H32" s="10"/>
      <c r="I32" s="10"/>
      <c r="J32" s="10"/>
      <c r="K32" s="10"/>
      <c r="L32" s="12">
        <f>SUM(B32:K32)</f>
        <v>31</v>
      </c>
    </row>
    <row r="33" spans="1:12" ht="12.75">
      <c r="A33" s="6">
        <v>31</v>
      </c>
      <c r="B33" s="10"/>
      <c r="C33" s="7"/>
      <c r="D33" s="7"/>
      <c r="E33" s="7"/>
      <c r="F33" s="7"/>
      <c r="G33" s="7"/>
      <c r="H33" s="9"/>
      <c r="I33" s="9"/>
      <c r="J33" s="10"/>
      <c r="K33" s="10"/>
      <c r="L33" s="12">
        <f>SUM(B33:K33)</f>
        <v>0</v>
      </c>
    </row>
    <row r="34" spans="1:12" ht="12.75">
      <c r="A34" s="13" t="s">
        <v>14</v>
      </c>
      <c r="B34" s="14">
        <f>SUM(B3:B33)</f>
        <v>808</v>
      </c>
      <c r="C34" s="14">
        <f>SUM(C3:C33)</f>
        <v>0</v>
      </c>
      <c r="D34" s="14">
        <f>SUM(D3:D33)</f>
        <v>0</v>
      </c>
      <c r="E34" s="14">
        <f>SUM(E3:E33)</f>
        <v>0</v>
      </c>
      <c r="F34" s="14">
        <f>SUM(F3:F33)</f>
        <v>0</v>
      </c>
      <c r="G34" s="14">
        <f>SUM(G3:G33)</f>
        <v>0</v>
      </c>
      <c r="H34" s="14">
        <f>SUM(H3:H33)</f>
        <v>6358</v>
      </c>
      <c r="I34" s="14">
        <f>SUM(I3:I33)</f>
        <v>1915</v>
      </c>
      <c r="J34" s="14">
        <f>SUM(J3:J33)</f>
        <v>610</v>
      </c>
      <c r="K34" s="14">
        <f>SUM(K3:K33)</f>
        <v>1187</v>
      </c>
      <c r="L34" s="12">
        <f>SUM(L3:L33)</f>
        <v>10878</v>
      </c>
    </row>
    <row r="35" spans="1:12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.75">
      <c r="A36" s="16" t="s">
        <v>15</v>
      </c>
      <c r="B36" s="17">
        <f>COUNT(B3:B33)</f>
        <v>22</v>
      </c>
      <c r="C36" s="17">
        <f>COUNT(C3:C33)</f>
        <v>0</v>
      </c>
      <c r="D36" s="17">
        <f>COUNT(D3:D33)</f>
        <v>0</v>
      </c>
      <c r="E36" s="17">
        <f>COUNT(E3:E33)</f>
        <v>0</v>
      </c>
      <c r="F36" s="17">
        <f>COUNT(F3:F33)</f>
        <v>0</v>
      </c>
      <c r="G36" s="17">
        <f>COUNT(G3:G33)</f>
        <v>0</v>
      </c>
      <c r="H36" s="17">
        <f>COUNT(H3:H33)</f>
        <v>25</v>
      </c>
      <c r="I36" s="17">
        <f>COUNT(I3:I33)</f>
        <v>25</v>
      </c>
      <c r="J36" s="17">
        <f>COUNT(J3:J33)</f>
        <v>25</v>
      </c>
      <c r="K36" s="17">
        <f>COUNT(K3:K33)</f>
        <v>25</v>
      </c>
      <c r="L36" s="11">
        <f>SUM(B36,D36,F36,G36,H36)</f>
        <v>47</v>
      </c>
    </row>
    <row r="37" spans="1:1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24.75">
      <c r="A38" s="18" t="s">
        <v>16</v>
      </c>
      <c r="B38" s="19">
        <f>B34/B36</f>
        <v>36.72727272727273</v>
      </c>
      <c r="C38" s="19"/>
      <c r="D38" s="20"/>
      <c r="E38" s="20"/>
      <c r="F38" s="20"/>
      <c r="G38" s="20"/>
      <c r="H38" s="19">
        <f>H34/H36</f>
        <v>254.32</v>
      </c>
      <c r="I38" s="19">
        <f>I34/I36</f>
        <v>76.6</v>
      </c>
      <c r="J38" s="19">
        <f>J34/J36</f>
        <v>24.4</v>
      </c>
      <c r="K38" s="19">
        <f>K34/K36</f>
        <v>47.48</v>
      </c>
      <c r="L38" s="19">
        <f>SUM(B38:K38)</f>
        <v>439.5272727272727</v>
      </c>
    </row>
    <row r="39" spans="1:12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36.75">
      <c r="A40" s="21" t="s">
        <v>17</v>
      </c>
      <c r="B40" s="22">
        <f>L34/(L36/2)</f>
        <v>462.8936170212766</v>
      </c>
      <c r="C40" s="32"/>
      <c r="L40" s="32"/>
    </row>
    <row r="41" spans="1:12" ht="12.75">
      <c r="A41" s="23" t="s">
        <v>18</v>
      </c>
      <c r="B41" s="23"/>
      <c r="C41" s="15"/>
      <c r="D41" s="7">
        <f>D38/142</f>
        <v>0</v>
      </c>
      <c r="E41" s="7"/>
      <c r="F41" s="7">
        <f>F38/9</f>
        <v>0</v>
      </c>
      <c r="G41" s="7">
        <f>G38/15</f>
        <v>0</v>
      </c>
      <c r="H41" s="7"/>
      <c r="I41" s="7"/>
      <c r="J41" s="24">
        <f>J38/10</f>
        <v>2.44</v>
      </c>
      <c r="K41" s="24">
        <f>K38/8</f>
        <v>5.935</v>
      </c>
      <c r="L41" s="32"/>
    </row>
    <row r="42" spans="1:12" ht="12.75">
      <c r="A42" s="25"/>
      <c r="B42" s="8"/>
      <c r="C42" s="26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2.75">
      <c r="A43" s="41" t="s">
        <v>19</v>
      </c>
      <c r="B43" s="34" t="s">
        <v>20</v>
      </c>
      <c r="C43" s="26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2.75">
      <c r="A44" s="42" t="s">
        <v>33</v>
      </c>
      <c r="B44" s="36">
        <v>5515</v>
      </c>
      <c r="C44" s="26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2.75">
      <c r="A45" s="42" t="s">
        <v>22</v>
      </c>
      <c r="B45" s="36">
        <v>15129</v>
      </c>
      <c r="C45" s="26"/>
      <c r="D45" s="25"/>
      <c r="E45" s="25"/>
      <c r="F45" s="25"/>
      <c r="G45" s="25"/>
      <c r="H45" s="25"/>
      <c r="I45" s="25"/>
      <c r="J45" s="25"/>
      <c r="K45" s="25"/>
      <c r="L45" s="25"/>
    </row>
    <row r="47" spans="1:2" ht="24.75">
      <c r="A47" s="31" t="s">
        <v>23</v>
      </c>
      <c r="B47" s="20">
        <v>34416</v>
      </c>
    </row>
  </sheetData>
  <mergeCells count="3">
    <mergeCell ref="B1:K1"/>
    <mergeCell ref="L1:L2"/>
    <mergeCell ref="A41:B41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defaultGridColor="0" zoomScale="80" zoomScaleNormal="80" colorId="10" workbookViewId="0" topLeftCell="A1">
      <selection activeCell="B45" sqref="B45"/>
    </sheetView>
  </sheetViews>
  <sheetFormatPr defaultColWidth="12.57421875" defaultRowHeight="12.75"/>
  <cols>
    <col min="1" max="1" width="13.8515625" style="0" customWidth="1"/>
    <col min="2" max="2" width="12.140625" style="0" customWidth="1"/>
    <col min="3" max="3" width="8.140625" style="0" customWidth="1"/>
    <col min="4" max="4" width="9.7109375" style="0" customWidth="1"/>
    <col min="5" max="6" width="8.28125" style="0" customWidth="1"/>
    <col min="7" max="7" width="9.00390625" style="0" customWidth="1"/>
    <col min="8" max="8" width="7.57421875" style="0" customWidth="1"/>
    <col min="9" max="9" width="8.00390625" style="0" customWidth="1"/>
    <col min="10" max="10" width="7.7109375" style="0" customWidth="1"/>
    <col min="11" max="11" width="7.421875" style="0" customWidth="1"/>
    <col min="12" max="12" width="9.00390625" style="0" customWidth="1"/>
    <col min="13" max="16384" width="11.7109375" style="0" customWidth="1"/>
  </cols>
  <sheetData>
    <row r="1" spans="1:12" ht="12.75">
      <c r="A1" s="1" t="s">
        <v>34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3" t="s">
        <v>2</v>
      </c>
    </row>
    <row r="2" spans="1:12" ht="12.75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3"/>
    </row>
    <row r="3" spans="1:12" ht="13.5">
      <c r="A3" s="6">
        <v>1</v>
      </c>
      <c r="B3" s="7"/>
      <c r="C3" s="43"/>
      <c r="D3" s="43"/>
      <c r="E3" s="43"/>
      <c r="F3" s="43"/>
      <c r="G3" s="43"/>
      <c r="H3" s="44"/>
      <c r="I3" s="44"/>
      <c r="J3" s="45"/>
      <c r="K3" s="45"/>
      <c r="L3" s="12">
        <f>SUM(B3:K3)</f>
        <v>0</v>
      </c>
    </row>
    <row r="4" spans="1:12" ht="13.5">
      <c r="A4" s="6">
        <v>2</v>
      </c>
      <c r="B4" s="7"/>
      <c r="C4" s="43"/>
      <c r="D4" s="43"/>
      <c r="E4" s="43"/>
      <c r="F4" s="43"/>
      <c r="G4" s="43"/>
      <c r="H4" s="44">
        <v>191</v>
      </c>
      <c r="I4" s="44">
        <v>77</v>
      </c>
      <c r="J4" s="45">
        <v>4</v>
      </c>
      <c r="K4" s="45">
        <v>26</v>
      </c>
      <c r="L4" s="12">
        <f>SUM(B4:K4)</f>
        <v>298</v>
      </c>
    </row>
    <row r="5" spans="1:12" ht="13.5">
      <c r="A5" s="6">
        <v>3</v>
      </c>
      <c r="B5" s="7">
        <v>42</v>
      </c>
      <c r="C5" s="45"/>
      <c r="D5" s="45"/>
      <c r="E5" s="45"/>
      <c r="F5" s="45"/>
      <c r="G5" s="45"/>
      <c r="H5" s="46">
        <v>441</v>
      </c>
      <c r="I5" s="46">
        <v>121</v>
      </c>
      <c r="J5" s="45">
        <v>12</v>
      </c>
      <c r="K5" s="45">
        <v>57</v>
      </c>
      <c r="L5" s="12">
        <f>SUM(B5:K5)</f>
        <v>673</v>
      </c>
    </row>
    <row r="6" spans="1:12" ht="13.5">
      <c r="A6" s="6">
        <v>4</v>
      </c>
      <c r="B6" s="7">
        <v>27</v>
      </c>
      <c r="C6" s="45"/>
      <c r="D6" s="45"/>
      <c r="E6" s="45"/>
      <c r="F6" s="45"/>
      <c r="G6" s="45"/>
      <c r="H6" s="46">
        <v>327</v>
      </c>
      <c r="I6" s="46">
        <v>93</v>
      </c>
      <c r="J6" s="45">
        <v>29</v>
      </c>
      <c r="K6" s="45">
        <v>60</v>
      </c>
      <c r="L6" s="12">
        <f>SUM(B6:K6)</f>
        <v>536</v>
      </c>
    </row>
    <row r="7" spans="1:12" ht="13.5">
      <c r="A7" s="6">
        <v>5</v>
      </c>
      <c r="B7" s="7">
        <v>36</v>
      </c>
      <c r="C7" s="45"/>
      <c r="D7" s="45"/>
      <c r="E7" s="45"/>
      <c r="F7" s="45"/>
      <c r="G7" s="45"/>
      <c r="H7" s="46">
        <v>272</v>
      </c>
      <c r="I7" s="46">
        <v>87</v>
      </c>
      <c r="J7" s="45">
        <v>27</v>
      </c>
      <c r="K7" s="45">
        <v>49</v>
      </c>
      <c r="L7" s="12">
        <f>SUM(B7:K7)</f>
        <v>471</v>
      </c>
    </row>
    <row r="8" spans="1:12" ht="13.5">
      <c r="A8" s="6">
        <v>6</v>
      </c>
      <c r="B8" s="7">
        <v>32</v>
      </c>
      <c r="C8" s="45"/>
      <c r="D8" s="45"/>
      <c r="E8" s="45"/>
      <c r="F8" s="45"/>
      <c r="G8" s="45"/>
      <c r="H8" s="46">
        <v>274</v>
      </c>
      <c r="I8" s="46">
        <v>75</v>
      </c>
      <c r="J8" s="45">
        <v>26</v>
      </c>
      <c r="K8" s="45">
        <v>57</v>
      </c>
      <c r="L8" s="12">
        <f>SUM(B8:K8)</f>
        <v>464</v>
      </c>
    </row>
    <row r="9" spans="1:12" ht="13.5">
      <c r="A9" s="6">
        <v>7</v>
      </c>
      <c r="B9" s="7">
        <v>31</v>
      </c>
      <c r="C9" s="45"/>
      <c r="D9" s="45"/>
      <c r="E9" s="45"/>
      <c r="F9" s="45"/>
      <c r="G9" s="45"/>
      <c r="H9" s="46">
        <v>230</v>
      </c>
      <c r="I9" s="46">
        <v>81</v>
      </c>
      <c r="J9" s="45">
        <v>13</v>
      </c>
      <c r="K9" s="45">
        <v>46</v>
      </c>
      <c r="L9" s="12">
        <f>SUM(B9:K9)</f>
        <v>401</v>
      </c>
    </row>
    <row r="10" spans="1:12" ht="13.5">
      <c r="A10" s="6">
        <v>8</v>
      </c>
      <c r="B10" s="7"/>
      <c r="C10" s="45"/>
      <c r="D10" s="45"/>
      <c r="E10" s="45"/>
      <c r="F10" s="45"/>
      <c r="G10" s="45"/>
      <c r="H10" s="46"/>
      <c r="I10" s="46"/>
      <c r="J10" s="45"/>
      <c r="K10" s="45"/>
      <c r="L10" s="12">
        <f>SUM(B10:K10)</f>
        <v>0</v>
      </c>
    </row>
    <row r="11" spans="1:12" ht="13.5">
      <c r="A11" s="6">
        <v>9</v>
      </c>
      <c r="B11" s="7"/>
      <c r="C11" s="45"/>
      <c r="D11" s="45"/>
      <c r="E11" s="45"/>
      <c r="F11" s="45"/>
      <c r="G11" s="45"/>
      <c r="H11" s="46">
        <v>149</v>
      </c>
      <c r="I11" s="46">
        <v>61</v>
      </c>
      <c r="J11" s="45">
        <v>10</v>
      </c>
      <c r="K11" s="45">
        <v>31</v>
      </c>
      <c r="L11" s="12">
        <f>SUM(B11:K11)</f>
        <v>251</v>
      </c>
    </row>
    <row r="12" spans="1:12" ht="13.5">
      <c r="A12" s="6">
        <v>10</v>
      </c>
      <c r="B12" s="7">
        <v>27</v>
      </c>
      <c r="C12" s="45"/>
      <c r="D12" s="45"/>
      <c r="E12" s="45"/>
      <c r="F12" s="45"/>
      <c r="G12" s="45"/>
      <c r="H12" s="46">
        <v>345</v>
      </c>
      <c r="I12" s="46">
        <v>111</v>
      </c>
      <c r="J12" s="45">
        <v>29</v>
      </c>
      <c r="K12" s="45">
        <v>42</v>
      </c>
      <c r="L12" s="12">
        <f>SUM(B12:K12)</f>
        <v>554</v>
      </c>
    </row>
    <row r="13" spans="1:12" ht="13.5">
      <c r="A13" s="6">
        <v>11</v>
      </c>
      <c r="B13" s="7">
        <v>49</v>
      </c>
      <c r="C13" s="45"/>
      <c r="D13" s="45"/>
      <c r="E13" s="45"/>
      <c r="F13" s="45"/>
      <c r="G13" s="45"/>
      <c r="H13" s="46">
        <v>300</v>
      </c>
      <c r="I13" s="46">
        <v>79</v>
      </c>
      <c r="J13" s="45">
        <v>24</v>
      </c>
      <c r="K13" s="45">
        <v>46</v>
      </c>
      <c r="L13" s="12">
        <f>SUM(B13:K13)</f>
        <v>498</v>
      </c>
    </row>
    <row r="14" spans="1:12" ht="13.5">
      <c r="A14" s="6">
        <v>12</v>
      </c>
      <c r="B14" s="7">
        <v>11</v>
      </c>
      <c r="C14" s="45"/>
      <c r="D14" s="45"/>
      <c r="E14" s="45"/>
      <c r="F14" s="45"/>
      <c r="G14" s="45"/>
      <c r="H14" s="46">
        <v>199</v>
      </c>
      <c r="I14" s="46">
        <v>65</v>
      </c>
      <c r="J14" s="45">
        <v>11</v>
      </c>
      <c r="K14" s="45">
        <v>40</v>
      </c>
      <c r="L14" s="12">
        <f>SUM(B14:K14)</f>
        <v>326</v>
      </c>
    </row>
    <row r="15" spans="1:12" ht="13.5">
      <c r="A15" s="6">
        <v>13</v>
      </c>
      <c r="B15" s="7">
        <v>33</v>
      </c>
      <c r="C15" s="45"/>
      <c r="D15" s="45"/>
      <c r="E15" s="45"/>
      <c r="F15" s="45"/>
      <c r="G15" s="45"/>
      <c r="H15" s="46">
        <v>292</v>
      </c>
      <c r="I15" s="46">
        <v>85</v>
      </c>
      <c r="J15" s="45">
        <v>18</v>
      </c>
      <c r="K15" s="45">
        <v>50</v>
      </c>
      <c r="L15" s="12">
        <f>SUM(B15:K15)</f>
        <v>478</v>
      </c>
    </row>
    <row r="16" spans="1:12" ht="13.5">
      <c r="A16" s="6">
        <v>14</v>
      </c>
      <c r="B16" s="7">
        <v>27</v>
      </c>
      <c r="C16" s="45"/>
      <c r="D16" s="45"/>
      <c r="E16" s="45"/>
      <c r="F16" s="45"/>
      <c r="G16" s="45"/>
      <c r="H16" s="46">
        <v>233</v>
      </c>
      <c r="I16" s="46">
        <v>83</v>
      </c>
      <c r="J16" s="45">
        <v>9</v>
      </c>
      <c r="K16" s="45">
        <v>53</v>
      </c>
      <c r="L16" s="12">
        <f>SUM(B16:K16)</f>
        <v>405</v>
      </c>
    </row>
    <row r="17" spans="1:12" ht="13.5">
      <c r="A17" s="6">
        <v>15</v>
      </c>
      <c r="B17" s="7"/>
      <c r="C17" s="45"/>
      <c r="D17" s="45"/>
      <c r="E17" s="45"/>
      <c r="F17" s="45"/>
      <c r="G17" s="45"/>
      <c r="H17" s="46"/>
      <c r="I17" s="46"/>
      <c r="J17" s="45"/>
      <c r="K17" s="45"/>
      <c r="L17" s="12">
        <f>SUM(B17:K17)</f>
        <v>0</v>
      </c>
    </row>
    <row r="18" spans="1:12" ht="13.5">
      <c r="A18" s="6">
        <v>16</v>
      </c>
      <c r="B18" s="7"/>
      <c r="C18" s="45"/>
      <c r="D18" s="45"/>
      <c r="E18" s="45"/>
      <c r="F18" s="45"/>
      <c r="G18" s="45"/>
      <c r="H18" s="46">
        <v>131</v>
      </c>
      <c r="I18" s="46">
        <v>62</v>
      </c>
      <c r="J18" s="45">
        <v>1</v>
      </c>
      <c r="K18" s="45">
        <v>23</v>
      </c>
      <c r="L18" s="12">
        <f>SUM(B18:K18)</f>
        <v>217</v>
      </c>
    </row>
    <row r="19" spans="1:12" ht="13.5">
      <c r="A19" s="6">
        <v>17</v>
      </c>
      <c r="B19" s="7">
        <v>25</v>
      </c>
      <c r="C19" s="45"/>
      <c r="D19" s="45"/>
      <c r="E19" s="45"/>
      <c r="F19" s="45"/>
      <c r="G19" s="45"/>
      <c r="H19" s="46">
        <v>311</v>
      </c>
      <c r="I19" s="46">
        <v>116</v>
      </c>
      <c r="J19" s="45">
        <v>14</v>
      </c>
      <c r="K19" s="45">
        <v>48</v>
      </c>
      <c r="L19" s="12">
        <f>SUM(B19:K19)</f>
        <v>514</v>
      </c>
    </row>
    <row r="20" spans="1:12" ht="13.5">
      <c r="A20" s="6">
        <v>18</v>
      </c>
      <c r="B20" s="7">
        <v>14</v>
      </c>
      <c r="C20" s="45"/>
      <c r="D20" s="45"/>
      <c r="E20" s="45"/>
      <c r="F20" s="45"/>
      <c r="G20" s="45"/>
      <c r="H20" s="46">
        <v>341</v>
      </c>
      <c r="I20" s="46">
        <v>102</v>
      </c>
      <c r="J20" s="45">
        <v>20</v>
      </c>
      <c r="K20" s="45">
        <v>55</v>
      </c>
      <c r="L20" s="12">
        <f>SUM(B20:K20)</f>
        <v>532</v>
      </c>
    </row>
    <row r="21" spans="1:12" ht="13.5">
      <c r="A21" s="6">
        <v>19</v>
      </c>
      <c r="B21" s="7">
        <v>12</v>
      </c>
      <c r="C21" s="45"/>
      <c r="D21" s="45"/>
      <c r="E21" s="45"/>
      <c r="F21" s="45"/>
      <c r="G21" s="45"/>
      <c r="H21" s="46">
        <v>249</v>
      </c>
      <c r="I21" s="46">
        <v>86</v>
      </c>
      <c r="J21" s="45">
        <v>12</v>
      </c>
      <c r="K21" s="45">
        <v>41</v>
      </c>
      <c r="L21" s="12">
        <f>SUM(B21:K21)</f>
        <v>400</v>
      </c>
    </row>
    <row r="22" spans="1:12" ht="13.5">
      <c r="A22" s="6">
        <v>20</v>
      </c>
      <c r="B22" s="7">
        <v>23</v>
      </c>
      <c r="C22" s="45"/>
      <c r="D22" s="45"/>
      <c r="E22" s="45"/>
      <c r="F22" s="45"/>
      <c r="G22" s="45"/>
      <c r="H22" s="46">
        <v>213</v>
      </c>
      <c r="I22" s="46">
        <v>66</v>
      </c>
      <c r="J22" s="45">
        <v>27</v>
      </c>
      <c r="K22" s="45">
        <v>39</v>
      </c>
      <c r="L22" s="12">
        <f>SUM(B22:K22)</f>
        <v>368</v>
      </c>
    </row>
    <row r="23" spans="1:12" ht="13.5">
      <c r="A23" s="6">
        <v>21</v>
      </c>
      <c r="B23" s="7">
        <v>28</v>
      </c>
      <c r="C23" s="45"/>
      <c r="D23" s="45"/>
      <c r="E23" s="45"/>
      <c r="F23" s="45"/>
      <c r="G23" s="45"/>
      <c r="H23" s="46">
        <v>208</v>
      </c>
      <c r="I23" s="46">
        <v>84</v>
      </c>
      <c r="J23" s="45">
        <v>5</v>
      </c>
      <c r="K23" s="45">
        <v>49</v>
      </c>
      <c r="L23" s="12">
        <f>SUM(B23:K23)</f>
        <v>374</v>
      </c>
    </row>
    <row r="24" spans="1:12" ht="13.5">
      <c r="A24" s="6">
        <v>22</v>
      </c>
      <c r="B24" s="7"/>
      <c r="C24" s="45"/>
      <c r="D24" s="45"/>
      <c r="E24" s="45"/>
      <c r="F24" s="45"/>
      <c r="G24" s="45"/>
      <c r="H24" s="46"/>
      <c r="I24" s="46"/>
      <c r="J24" s="45"/>
      <c r="K24" s="45"/>
      <c r="L24" s="12">
        <f>SUM(B24:K24)</f>
        <v>0</v>
      </c>
    </row>
    <row r="25" spans="1:12" ht="13.5">
      <c r="A25" s="6">
        <v>23</v>
      </c>
      <c r="B25" s="7"/>
      <c r="C25" s="45"/>
      <c r="D25" s="45"/>
      <c r="E25" s="45"/>
      <c r="F25" s="45"/>
      <c r="G25" s="45"/>
      <c r="H25" s="46">
        <v>94</v>
      </c>
      <c r="I25" s="46">
        <v>54</v>
      </c>
      <c r="J25" s="45">
        <v>3</v>
      </c>
      <c r="K25" s="45">
        <v>16</v>
      </c>
      <c r="L25" s="12">
        <f>SUM(B25:K25)</f>
        <v>167</v>
      </c>
    </row>
    <row r="26" spans="1:12" ht="13.5">
      <c r="A26" s="6">
        <v>24</v>
      </c>
      <c r="B26" s="7">
        <v>68</v>
      </c>
      <c r="C26" s="45"/>
      <c r="D26" s="45"/>
      <c r="E26" s="45"/>
      <c r="F26" s="45"/>
      <c r="G26" s="45"/>
      <c r="H26" s="46">
        <v>307</v>
      </c>
      <c r="I26" s="46">
        <v>95</v>
      </c>
      <c r="J26" s="45">
        <v>7</v>
      </c>
      <c r="K26" s="45">
        <v>64</v>
      </c>
      <c r="L26" s="12">
        <f>SUM(B26:K26)</f>
        <v>541</v>
      </c>
    </row>
    <row r="27" spans="1:12" ht="13.5">
      <c r="A27" s="6">
        <v>25</v>
      </c>
      <c r="B27" s="7">
        <v>24</v>
      </c>
      <c r="C27" s="45"/>
      <c r="D27" s="45"/>
      <c r="E27" s="45"/>
      <c r="F27" s="45"/>
      <c r="G27" s="45"/>
      <c r="H27" s="46">
        <v>252</v>
      </c>
      <c r="I27" s="46">
        <v>103</v>
      </c>
      <c r="J27" s="45">
        <v>9</v>
      </c>
      <c r="K27" s="45">
        <v>43</v>
      </c>
      <c r="L27" s="12">
        <f>SUM(B27:K27)</f>
        <v>431</v>
      </c>
    </row>
    <row r="28" spans="1:12" ht="13.5">
      <c r="A28" s="6">
        <v>26</v>
      </c>
      <c r="B28" s="7">
        <v>23</v>
      </c>
      <c r="C28" s="45"/>
      <c r="D28" s="45"/>
      <c r="E28" s="45"/>
      <c r="F28" s="45"/>
      <c r="G28" s="45"/>
      <c r="H28" s="46">
        <v>233</v>
      </c>
      <c r="I28" s="46">
        <v>88</v>
      </c>
      <c r="J28" s="45">
        <v>23</v>
      </c>
      <c r="K28" s="45">
        <v>59</v>
      </c>
      <c r="L28" s="12">
        <f>SUM(B28:K28)</f>
        <v>426</v>
      </c>
    </row>
    <row r="29" spans="1:12" ht="13.5">
      <c r="A29" s="6">
        <v>27</v>
      </c>
      <c r="B29" s="7">
        <v>28</v>
      </c>
      <c r="C29" s="45"/>
      <c r="D29" s="45"/>
      <c r="E29" s="45"/>
      <c r="F29" s="45"/>
      <c r="G29" s="45"/>
      <c r="H29" s="46">
        <v>249</v>
      </c>
      <c r="I29" s="46">
        <v>66</v>
      </c>
      <c r="J29" s="45">
        <v>12</v>
      </c>
      <c r="K29" s="45">
        <v>49</v>
      </c>
      <c r="L29" s="12">
        <f>SUM(B29:K29)</f>
        <v>404</v>
      </c>
    </row>
    <row r="30" spans="1:12" ht="13.5">
      <c r="A30" s="6">
        <v>28</v>
      </c>
      <c r="B30" s="7">
        <v>25</v>
      </c>
      <c r="C30" s="45"/>
      <c r="D30" s="45"/>
      <c r="E30" s="45"/>
      <c r="F30" s="45"/>
      <c r="G30" s="45"/>
      <c r="H30" s="46"/>
      <c r="I30" s="46"/>
      <c r="J30" s="45"/>
      <c r="K30" s="45"/>
      <c r="L30" s="12">
        <f>SUM(B30:K30)</f>
        <v>25</v>
      </c>
    </row>
    <row r="31" spans="1:12" ht="13.5">
      <c r="A31" s="6">
        <v>29</v>
      </c>
      <c r="B31" s="7"/>
      <c r="C31" s="45"/>
      <c r="D31" s="45"/>
      <c r="E31" s="45"/>
      <c r="F31" s="45"/>
      <c r="G31" s="45"/>
      <c r="H31" s="46"/>
      <c r="I31" s="46"/>
      <c r="J31" s="45"/>
      <c r="K31" s="45"/>
      <c r="L31" s="12">
        <f>SUM(B31:K31)</f>
        <v>0</v>
      </c>
    </row>
    <row r="32" spans="1:12" ht="13.5">
      <c r="A32" s="6">
        <v>30</v>
      </c>
      <c r="B32" s="7"/>
      <c r="C32" s="45"/>
      <c r="D32" s="45"/>
      <c r="E32" s="45"/>
      <c r="F32" s="45"/>
      <c r="G32" s="45"/>
      <c r="H32" s="46">
        <v>167</v>
      </c>
      <c r="I32" s="46">
        <v>92</v>
      </c>
      <c r="J32" s="45">
        <v>29</v>
      </c>
      <c r="K32" s="45">
        <v>39</v>
      </c>
      <c r="L32" s="12">
        <f>SUM(B32:K32)</f>
        <v>327</v>
      </c>
    </row>
    <row r="33" spans="1:12" ht="13.5">
      <c r="A33" s="6">
        <v>31</v>
      </c>
      <c r="B33" s="7">
        <v>24</v>
      </c>
      <c r="C33" s="45"/>
      <c r="D33" s="45"/>
      <c r="E33" s="45"/>
      <c r="F33" s="45"/>
      <c r="G33" s="45"/>
      <c r="H33" s="46">
        <v>441</v>
      </c>
      <c r="I33" s="46">
        <v>132</v>
      </c>
      <c r="J33" s="45">
        <v>19</v>
      </c>
      <c r="K33" s="45">
        <v>54</v>
      </c>
      <c r="L33" s="12">
        <f>SUM(B33:K33)</f>
        <v>670</v>
      </c>
    </row>
    <row r="34" spans="1:12" ht="12.75">
      <c r="A34" s="13" t="s">
        <v>14</v>
      </c>
      <c r="B34" s="14">
        <f>SUM(B3:B33)</f>
        <v>609</v>
      </c>
      <c r="C34" s="14">
        <f>SUM(C3:C33)</f>
        <v>0</v>
      </c>
      <c r="D34" s="14">
        <f>SUM(D3:D33)</f>
        <v>0</v>
      </c>
      <c r="E34" s="14"/>
      <c r="F34" s="14">
        <f>SUM(F3:F33)</f>
        <v>0</v>
      </c>
      <c r="G34" s="14">
        <f>SUM(G3:G33)</f>
        <v>0</v>
      </c>
      <c r="H34" s="14">
        <f>SUM(H3:H33)</f>
        <v>6449</v>
      </c>
      <c r="I34" s="14">
        <f>SUM(I3:I33)</f>
        <v>2164</v>
      </c>
      <c r="J34" s="14">
        <f>SUM(J3:J33)</f>
        <v>393</v>
      </c>
      <c r="K34" s="14">
        <f>SUM(K3:K33)</f>
        <v>1136</v>
      </c>
      <c r="L34" s="12">
        <f>SUM(L3:L33)</f>
        <v>10751</v>
      </c>
    </row>
    <row r="35" spans="1:12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.75">
      <c r="A36" s="16" t="s">
        <v>15</v>
      </c>
      <c r="B36" s="17">
        <f>COUNT(B3:B33)</f>
        <v>21</v>
      </c>
      <c r="C36" s="17">
        <f>COUNT(C3:C33)</f>
        <v>0</v>
      </c>
      <c r="D36" s="17">
        <f>COUNT(D3:D33)</f>
        <v>0</v>
      </c>
      <c r="E36" s="17"/>
      <c r="F36" s="17">
        <f>COUNT(F3:F33)</f>
        <v>0</v>
      </c>
      <c r="G36" s="17">
        <f>COUNT(G3:G33)</f>
        <v>0</v>
      </c>
      <c r="H36" s="17">
        <f>COUNT(H3:H33)</f>
        <v>25</v>
      </c>
      <c r="I36" s="17">
        <f>COUNT(I3:I33)</f>
        <v>25</v>
      </c>
      <c r="J36" s="17">
        <f>COUNT(J3:J33)</f>
        <v>25</v>
      </c>
      <c r="K36" s="17">
        <f>COUNT(K3:K33)</f>
        <v>25</v>
      </c>
      <c r="L36" s="11">
        <f>SUM(B36,D36,F36,G36,H36)</f>
        <v>46</v>
      </c>
    </row>
    <row r="37" spans="1:1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24.75">
      <c r="A38" s="18" t="s">
        <v>16</v>
      </c>
      <c r="B38" s="19">
        <f>B34/B36</f>
        <v>29</v>
      </c>
      <c r="C38" s="19"/>
      <c r="D38" s="20"/>
      <c r="E38" s="20"/>
      <c r="F38" s="20"/>
      <c r="G38" s="20"/>
      <c r="H38" s="19">
        <f>H34/H36</f>
        <v>257.96</v>
      </c>
      <c r="I38" s="19">
        <f>I34/I36</f>
        <v>86.56</v>
      </c>
      <c r="J38" s="19">
        <f>J34/J36</f>
        <v>15.72</v>
      </c>
      <c r="K38" s="19">
        <f>K34/K36</f>
        <v>45.44</v>
      </c>
      <c r="L38" s="19">
        <f>SUM(B38:K38)</f>
        <v>434.68</v>
      </c>
    </row>
    <row r="39" spans="1:12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36.75">
      <c r="A40" s="21" t="s">
        <v>17</v>
      </c>
      <c r="B40" s="22">
        <f>L34/(L36/2)</f>
        <v>467.4347826086956</v>
      </c>
      <c r="C40" s="32"/>
      <c r="L40" s="32"/>
    </row>
    <row r="41" spans="1:12" ht="12.75">
      <c r="A41" s="23" t="s">
        <v>18</v>
      </c>
      <c r="B41" s="23"/>
      <c r="C41" s="15"/>
      <c r="D41" s="7">
        <f>D38/142</f>
        <v>0</v>
      </c>
      <c r="E41" s="7"/>
      <c r="F41" s="7">
        <f>F38/9</f>
        <v>0</v>
      </c>
      <c r="G41" s="7">
        <f>G38/15</f>
        <v>0</v>
      </c>
      <c r="H41" s="7"/>
      <c r="I41" s="7"/>
      <c r="J41" s="24">
        <f>J38/10</f>
        <v>1.572</v>
      </c>
      <c r="K41" s="24">
        <f>K38/8</f>
        <v>5.68</v>
      </c>
      <c r="L41" s="32"/>
    </row>
    <row r="42" spans="1:12" ht="12.75">
      <c r="A42" s="25"/>
      <c r="B42" s="8"/>
      <c r="C42" s="26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2.75">
      <c r="A43" s="41" t="s">
        <v>35</v>
      </c>
      <c r="B43" s="34" t="s">
        <v>20</v>
      </c>
      <c r="C43" s="26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2.75">
      <c r="A44" s="41"/>
      <c r="B44" s="36">
        <v>5169</v>
      </c>
      <c r="C44" s="26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2.75">
      <c r="A45" s="42" t="s">
        <v>22</v>
      </c>
      <c r="B45" s="36">
        <v>16275</v>
      </c>
      <c r="C45" s="26"/>
      <c r="D45" s="25"/>
      <c r="E45" s="25"/>
      <c r="F45" s="25"/>
      <c r="G45" s="25"/>
      <c r="H45" s="25"/>
      <c r="I45" s="25"/>
      <c r="J45" s="25"/>
      <c r="K45" s="25"/>
      <c r="L45" s="25"/>
    </row>
    <row r="47" spans="1:2" ht="24.75">
      <c r="A47" s="31" t="s">
        <v>23</v>
      </c>
      <c r="B47" s="20">
        <v>30500</v>
      </c>
    </row>
  </sheetData>
  <mergeCells count="4">
    <mergeCell ref="B1:K1"/>
    <mergeCell ref="L1:L2"/>
    <mergeCell ref="A41:B41"/>
    <mergeCell ref="A43:A44"/>
  </mergeCells>
  <printOptions/>
  <pageMargins left="0.39375" right="0.39375" top="0.39375" bottom="0.39375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defaultGridColor="0" zoomScale="80" zoomScaleNormal="80" colorId="10" workbookViewId="0" topLeftCell="A1">
      <selection activeCell="C47" sqref="C47"/>
    </sheetView>
  </sheetViews>
  <sheetFormatPr defaultColWidth="12.57421875" defaultRowHeight="12.75"/>
  <cols>
    <col min="1" max="1" width="13.28125" style="0" customWidth="1"/>
    <col min="2" max="2" width="7.140625" style="0" customWidth="1"/>
    <col min="3" max="3" width="9.00390625" style="0" customWidth="1"/>
    <col min="4" max="4" width="8.140625" style="0" customWidth="1"/>
    <col min="5" max="6" width="8.7109375" style="0" customWidth="1"/>
    <col min="7" max="8" width="8.28125" style="0" customWidth="1"/>
    <col min="9" max="9" width="9.00390625" style="0" customWidth="1"/>
    <col min="10" max="11" width="8.7109375" style="0" customWidth="1"/>
    <col min="12" max="12" width="7.7109375" style="0" customWidth="1"/>
    <col min="13" max="16384" width="11.7109375" style="0" customWidth="1"/>
  </cols>
  <sheetData>
    <row r="1" spans="1:12" ht="12.75">
      <c r="A1" s="1" t="s">
        <v>36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3" t="s">
        <v>2</v>
      </c>
    </row>
    <row r="2" spans="1:12" ht="12.75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3"/>
    </row>
    <row r="3" spans="1:12" ht="13.5">
      <c r="A3" s="6">
        <v>1</v>
      </c>
      <c r="B3" s="47">
        <v>13</v>
      </c>
      <c r="C3" s="44">
        <v>9</v>
      </c>
      <c r="D3" s="43"/>
      <c r="E3" s="43"/>
      <c r="F3" s="43"/>
      <c r="G3" s="43"/>
      <c r="H3" s="44">
        <v>294</v>
      </c>
      <c r="I3" s="45">
        <v>102</v>
      </c>
      <c r="J3" s="10">
        <v>31</v>
      </c>
      <c r="K3" s="10">
        <v>48</v>
      </c>
      <c r="L3" s="12">
        <f>SUM(B3:K3)</f>
        <v>497</v>
      </c>
    </row>
    <row r="4" spans="1:12" ht="13.5">
      <c r="A4" s="6">
        <v>2</v>
      </c>
      <c r="B4" s="47">
        <v>24</v>
      </c>
      <c r="C4" s="46">
        <v>10</v>
      </c>
      <c r="D4" s="43"/>
      <c r="E4" s="43"/>
      <c r="F4" s="43"/>
      <c r="G4" s="43"/>
      <c r="H4" s="46">
        <v>248</v>
      </c>
      <c r="I4" s="45">
        <v>101</v>
      </c>
      <c r="J4" s="10">
        <v>8</v>
      </c>
      <c r="K4" s="10">
        <v>51</v>
      </c>
      <c r="L4" s="12">
        <f>SUM(B4:K4)</f>
        <v>442</v>
      </c>
    </row>
    <row r="5" spans="1:12" ht="13.5">
      <c r="A5" s="6">
        <v>3</v>
      </c>
      <c r="B5" s="47">
        <v>15</v>
      </c>
      <c r="C5" s="46">
        <v>2</v>
      </c>
      <c r="D5" s="45"/>
      <c r="E5" s="45"/>
      <c r="F5" s="45"/>
      <c r="G5" s="45"/>
      <c r="H5" s="46">
        <v>242</v>
      </c>
      <c r="I5" s="45">
        <v>73</v>
      </c>
      <c r="J5" s="10">
        <v>30</v>
      </c>
      <c r="K5" s="10">
        <v>43</v>
      </c>
      <c r="L5" s="12">
        <f>SUM(B5:K5)</f>
        <v>405</v>
      </c>
    </row>
    <row r="6" spans="1:12" ht="13.5">
      <c r="A6" s="6">
        <v>4</v>
      </c>
      <c r="B6" s="47">
        <v>21</v>
      </c>
      <c r="C6" s="46">
        <v>11</v>
      </c>
      <c r="D6" s="45"/>
      <c r="E6" s="45"/>
      <c r="F6" s="45"/>
      <c r="G6" s="45"/>
      <c r="H6" s="46">
        <v>240</v>
      </c>
      <c r="I6" s="45">
        <v>100</v>
      </c>
      <c r="J6" s="10">
        <v>3</v>
      </c>
      <c r="K6" s="10">
        <v>44</v>
      </c>
      <c r="L6" s="12">
        <f>SUM(B6:K6)</f>
        <v>419</v>
      </c>
    </row>
    <row r="7" spans="1:12" ht="13.5">
      <c r="A7" s="6">
        <v>5</v>
      </c>
      <c r="B7" s="47"/>
      <c r="C7" s="46"/>
      <c r="D7" s="45"/>
      <c r="E7" s="45"/>
      <c r="F7" s="45"/>
      <c r="G7" s="45"/>
      <c r="H7" s="46"/>
      <c r="I7" s="45"/>
      <c r="J7" s="10"/>
      <c r="K7" s="10"/>
      <c r="L7" s="12">
        <f>SUM(B7:K7)</f>
        <v>0</v>
      </c>
    </row>
    <row r="8" spans="1:12" ht="13.5">
      <c r="A8" s="6">
        <v>6</v>
      </c>
      <c r="B8" s="47"/>
      <c r="C8" s="46"/>
      <c r="D8" s="45"/>
      <c r="E8" s="45"/>
      <c r="F8" s="45"/>
      <c r="G8" s="45"/>
      <c r="H8" s="46">
        <v>149</v>
      </c>
      <c r="I8" s="45">
        <v>74</v>
      </c>
      <c r="J8" s="10">
        <v>9</v>
      </c>
      <c r="K8" s="10">
        <v>32</v>
      </c>
      <c r="L8" s="12">
        <f>SUM(B8:K8)</f>
        <v>264</v>
      </c>
    </row>
    <row r="9" spans="1:12" ht="13.5">
      <c r="A9" s="6">
        <v>7</v>
      </c>
      <c r="B9" s="47">
        <v>27</v>
      </c>
      <c r="C9" s="46">
        <v>15</v>
      </c>
      <c r="D9" s="45"/>
      <c r="E9" s="45"/>
      <c r="F9" s="45"/>
      <c r="G9" s="45"/>
      <c r="H9" s="46">
        <v>316</v>
      </c>
      <c r="I9" s="45">
        <v>121</v>
      </c>
      <c r="J9" s="10">
        <v>19</v>
      </c>
      <c r="K9" s="10">
        <v>52</v>
      </c>
      <c r="L9" s="12">
        <f>SUM(B9:K9)</f>
        <v>550</v>
      </c>
    </row>
    <row r="10" spans="1:12" ht="13.5">
      <c r="A10" s="6">
        <v>8</v>
      </c>
      <c r="B10" s="47">
        <v>24</v>
      </c>
      <c r="C10" s="46">
        <v>7</v>
      </c>
      <c r="D10" s="45"/>
      <c r="E10" s="45"/>
      <c r="F10" s="45"/>
      <c r="G10" s="45"/>
      <c r="H10" s="46">
        <v>293</v>
      </c>
      <c r="I10" s="45">
        <v>101</v>
      </c>
      <c r="J10" s="10">
        <v>9</v>
      </c>
      <c r="K10" s="10">
        <v>55</v>
      </c>
      <c r="L10" s="12">
        <f>SUM(B10:K10)</f>
        <v>489</v>
      </c>
    </row>
    <row r="11" spans="1:12" ht="13.5">
      <c r="A11" s="6">
        <v>9</v>
      </c>
      <c r="B11" s="47">
        <v>24</v>
      </c>
      <c r="C11" s="46">
        <v>8</v>
      </c>
      <c r="D11" s="45"/>
      <c r="E11" s="45"/>
      <c r="F11" s="45"/>
      <c r="G11" s="45"/>
      <c r="H11" s="46">
        <v>265</v>
      </c>
      <c r="I11" s="45">
        <v>111</v>
      </c>
      <c r="J11" s="10">
        <v>23</v>
      </c>
      <c r="K11" s="10">
        <v>55</v>
      </c>
      <c r="L11" s="12">
        <f>SUM(B11:K11)</f>
        <v>486</v>
      </c>
    </row>
    <row r="12" spans="1:12" ht="13.5">
      <c r="A12" s="6">
        <v>10</v>
      </c>
      <c r="B12" s="47">
        <v>18</v>
      </c>
      <c r="C12" s="46">
        <v>6</v>
      </c>
      <c r="D12" s="45"/>
      <c r="E12" s="45"/>
      <c r="F12" s="45"/>
      <c r="G12" s="45"/>
      <c r="H12" s="46">
        <v>254</v>
      </c>
      <c r="I12" s="45">
        <v>116</v>
      </c>
      <c r="J12" s="10">
        <v>6</v>
      </c>
      <c r="K12" s="10">
        <v>56</v>
      </c>
      <c r="L12" s="12">
        <f>SUM(B12:K12)</f>
        <v>456</v>
      </c>
    </row>
    <row r="13" spans="1:12" ht="13.5">
      <c r="A13" s="6">
        <v>11</v>
      </c>
      <c r="B13" s="47">
        <v>23</v>
      </c>
      <c r="C13" s="46">
        <v>6</v>
      </c>
      <c r="D13" s="45"/>
      <c r="E13" s="45"/>
      <c r="F13" s="45"/>
      <c r="G13" s="45"/>
      <c r="H13" s="46">
        <v>207</v>
      </c>
      <c r="I13" s="45">
        <v>91</v>
      </c>
      <c r="J13" s="10">
        <v>13</v>
      </c>
      <c r="K13" s="10">
        <v>50</v>
      </c>
      <c r="L13" s="12">
        <f>SUM(B13:K13)</f>
        <v>390</v>
      </c>
    </row>
    <row r="14" spans="1:12" ht="13.5">
      <c r="A14" s="6">
        <v>12</v>
      </c>
      <c r="B14" s="47"/>
      <c r="C14" s="46"/>
      <c r="D14" s="45"/>
      <c r="E14" s="45"/>
      <c r="F14" s="45"/>
      <c r="G14" s="45"/>
      <c r="H14" s="46"/>
      <c r="I14" s="45"/>
      <c r="J14" s="10"/>
      <c r="K14" s="10"/>
      <c r="L14" s="12">
        <f>SUM(B14:K14)</f>
        <v>0</v>
      </c>
    </row>
    <row r="15" spans="1:12" ht="13.5">
      <c r="A15" s="6">
        <v>13</v>
      </c>
      <c r="B15" s="47"/>
      <c r="C15" s="46"/>
      <c r="D15" s="45"/>
      <c r="E15" s="45"/>
      <c r="F15" s="45"/>
      <c r="G15" s="45"/>
      <c r="H15" s="46">
        <v>125</v>
      </c>
      <c r="I15" s="45">
        <v>66</v>
      </c>
      <c r="J15" s="10">
        <v>19</v>
      </c>
      <c r="K15" s="10">
        <v>21</v>
      </c>
      <c r="L15" s="12">
        <f>SUM(B15:K15)</f>
        <v>231</v>
      </c>
    </row>
    <row r="16" spans="1:12" ht="13.5">
      <c r="A16" s="6">
        <v>14</v>
      </c>
      <c r="B16" s="47">
        <v>11</v>
      </c>
      <c r="C16" s="46">
        <v>5</v>
      </c>
      <c r="D16" s="45"/>
      <c r="E16" s="45"/>
      <c r="F16" s="45"/>
      <c r="G16" s="45"/>
      <c r="H16" s="46">
        <v>223</v>
      </c>
      <c r="I16" s="45">
        <v>78</v>
      </c>
      <c r="J16" s="10">
        <v>15</v>
      </c>
      <c r="K16" s="10">
        <v>28</v>
      </c>
      <c r="L16" s="12">
        <f>SUM(B16:K16)</f>
        <v>360</v>
      </c>
    </row>
    <row r="17" spans="1:12" ht="13.5">
      <c r="A17" s="6">
        <v>15</v>
      </c>
      <c r="B17" s="47">
        <v>26</v>
      </c>
      <c r="C17" s="46">
        <v>13</v>
      </c>
      <c r="D17" s="45"/>
      <c r="E17" s="45"/>
      <c r="F17" s="45"/>
      <c r="G17" s="45"/>
      <c r="H17" s="46">
        <v>210</v>
      </c>
      <c r="I17" s="45">
        <v>96</v>
      </c>
      <c r="J17" s="10">
        <v>12</v>
      </c>
      <c r="K17" s="10">
        <v>34</v>
      </c>
      <c r="L17" s="12">
        <f>SUM(B17:K17)</f>
        <v>391</v>
      </c>
    </row>
    <row r="18" spans="1:12" ht="13.5">
      <c r="A18" s="6">
        <v>16</v>
      </c>
      <c r="B18" s="47">
        <v>12</v>
      </c>
      <c r="C18" s="46">
        <v>5</v>
      </c>
      <c r="D18" s="45"/>
      <c r="E18" s="45"/>
      <c r="F18" s="45"/>
      <c r="G18" s="45"/>
      <c r="H18" s="46">
        <v>154</v>
      </c>
      <c r="I18" s="45">
        <v>71</v>
      </c>
      <c r="J18" s="10">
        <v>14</v>
      </c>
      <c r="K18" s="10">
        <v>36</v>
      </c>
      <c r="L18" s="12">
        <f>SUM(B18:K18)</f>
        <v>292</v>
      </c>
    </row>
    <row r="19" spans="1:12" ht="13.5">
      <c r="A19" s="6">
        <v>17</v>
      </c>
      <c r="B19" s="47">
        <v>179</v>
      </c>
      <c r="C19" s="46">
        <v>24</v>
      </c>
      <c r="D19" s="45">
        <v>22</v>
      </c>
      <c r="E19" s="48">
        <v>7</v>
      </c>
      <c r="F19" s="49">
        <v>12</v>
      </c>
      <c r="G19" s="44">
        <v>3</v>
      </c>
      <c r="H19" s="46">
        <v>276</v>
      </c>
      <c r="I19" s="45">
        <v>126</v>
      </c>
      <c r="J19" s="10">
        <v>10</v>
      </c>
      <c r="K19" s="10">
        <v>32</v>
      </c>
      <c r="L19" s="12">
        <f>SUM(B19:K19)</f>
        <v>691</v>
      </c>
    </row>
    <row r="20" spans="1:12" ht="13.5">
      <c r="A20" s="6">
        <v>18</v>
      </c>
      <c r="B20" s="47">
        <v>206</v>
      </c>
      <c r="C20" s="46">
        <v>27</v>
      </c>
      <c r="D20" s="45">
        <v>35</v>
      </c>
      <c r="E20" s="48">
        <v>12</v>
      </c>
      <c r="F20" s="49">
        <v>10</v>
      </c>
      <c r="G20" s="46">
        <v>4</v>
      </c>
      <c r="H20" s="46">
        <v>170</v>
      </c>
      <c r="I20" s="45">
        <v>80</v>
      </c>
      <c r="J20" s="10">
        <v>9</v>
      </c>
      <c r="K20" s="10">
        <v>28</v>
      </c>
      <c r="L20" s="12">
        <f>SUM(B20:K20)</f>
        <v>581</v>
      </c>
    </row>
    <row r="21" spans="1:12" ht="13.5">
      <c r="A21" s="6">
        <v>19</v>
      </c>
      <c r="B21" s="47"/>
      <c r="C21" s="46"/>
      <c r="D21" s="45"/>
      <c r="E21" s="48"/>
      <c r="F21" s="49"/>
      <c r="G21" s="46"/>
      <c r="H21" s="46"/>
      <c r="I21" s="45"/>
      <c r="J21" s="10"/>
      <c r="K21" s="10"/>
      <c r="L21" s="12">
        <f>SUM(B21:K21)</f>
        <v>0</v>
      </c>
    </row>
    <row r="22" spans="1:12" ht="13.5">
      <c r="A22" s="6">
        <v>20</v>
      </c>
      <c r="B22" s="47">
        <v>111</v>
      </c>
      <c r="C22" s="46">
        <v>21</v>
      </c>
      <c r="D22" s="45">
        <v>3</v>
      </c>
      <c r="E22" s="48">
        <v>0</v>
      </c>
      <c r="F22" s="49"/>
      <c r="G22" s="46"/>
      <c r="H22" s="46"/>
      <c r="I22" s="45"/>
      <c r="J22" s="10"/>
      <c r="K22" s="10"/>
      <c r="L22" s="12">
        <f>SUM(B22:K22)</f>
        <v>135</v>
      </c>
    </row>
    <row r="23" spans="1:12" ht="13.5">
      <c r="A23" s="6">
        <v>21</v>
      </c>
      <c r="B23" s="47">
        <v>160</v>
      </c>
      <c r="C23" s="46">
        <v>36</v>
      </c>
      <c r="D23" s="45">
        <v>28</v>
      </c>
      <c r="E23" s="48">
        <v>8</v>
      </c>
      <c r="F23" s="49">
        <v>11</v>
      </c>
      <c r="G23" s="46">
        <v>12</v>
      </c>
      <c r="H23" s="46">
        <v>223</v>
      </c>
      <c r="I23" s="45">
        <v>113</v>
      </c>
      <c r="J23" s="10">
        <v>8</v>
      </c>
      <c r="K23" s="10">
        <v>37</v>
      </c>
      <c r="L23" s="12">
        <f>SUM(B23:K23)</f>
        <v>636</v>
      </c>
    </row>
    <row r="24" spans="1:12" ht="13.5">
      <c r="A24" s="6">
        <v>22</v>
      </c>
      <c r="B24" s="47">
        <v>173</v>
      </c>
      <c r="C24" s="46">
        <v>34</v>
      </c>
      <c r="D24" s="45">
        <v>11</v>
      </c>
      <c r="E24" s="48">
        <v>2</v>
      </c>
      <c r="F24" s="49">
        <v>13</v>
      </c>
      <c r="G24" s="46">
        <v>11</v>
      </c>
      <c r="H24" s="46">
        <v>278</v>
      </c>
      <c r="I24" s="45">
        <v>93</v>
      </c>
      <c r="J24" s="10">
        <v>10</v>
      </c>
      <c r="K24" s="10">
        <v>30</v>
      </c>
      <c r="L24" s="12">
        <f>SUM(B24:K24)</f>
        <v>655</v>
      </c>
    </row>
    <row r="25" spans="1:12" ht="13.5">
      <c r="A25" s="6">
        <v>23</v>
      </c>
      <c r="B25" s="47">
        <v>221</v>
      </c>
      <c r="C25" s="46">
        <v>41</v>
      </c>
      <c r="D25" s="45">
        <v>24</v>
      </c>
      <c r="E25" s="50">
        <v>8</v>
      </c>
      <c r="F25" s="49">
        <v>15</v>
      </c>
      <c r="G25" s="46">
        <v>12</v>
      </c>
      <c r="H25" s="46">
        <v>233</v>
      </c>
      <c r="I25" s="45">
        <v>69</v>
      </c>
      <c r="J25" s="10">
        <v>12</v>
      </c>
      <c r="K25" s="10">
        <v>27</v>
      </c>
      <c r="L25" s="12">
        <f>SUM(B25:K25)</f>
        <v>662</v>
      </c>
    </row>
    <row r="26" spans="1:12" ht="13.5">
      <c r="A26" s="6">
        <v>24</v>
      </c>
      <c r="B26" s="47">
        <v>196</v>
      </c>
      <c r="C26" s="46">
        <v>46</v>
      </c>
      <c r="D26" s="45">
        <v>34</v>
      </c>
      <c r="E26" s="48">
        <v>11</v>
      </c>
      <c r="F26" s="49">
        <v>16</v>
      </c>
      <c r="G26" s="46">
        <v>28</v>
      </c>
      <c r="H26" s="46">
        <v>220</v>
      </c>
      <c r="I26" s="45">
        <v>79</v>
      </c>
      <c r="J26" s="10">
        <v>14</v>
      </c>
      <c r="K26" s="10">
        <v>27</v>
      </c>
      <c r="L26" s="12">
        <f>SUM(B26:K26)</f>
        <v>671</v>
      </c>
    </row>
    <row r="27" spans="1:12" ht="13.5">
      <c r="A27" s="6">
        <v>25</v>
      </c>
      <c r="B27" s="47"/>
      <c r="C27" s="46"/>
      <c r="D27" s="45"/>
      <c r="E27" s="48"/>
      <c r="F27" s="49"/>
      <c r="G27" s="46"/>
      <c r="H27" s="46"/>
      <c r="I27" s="45"/>
      <c r="J27" s="10"/>
      <c r="K27" s="10"/>
      <c r="L27" s="12">
        <f>SUM(B27:K27)</f>
        <v>0</v>
      </c>
    </row>
    <row r="28" spans="1:12" ht="13.5">
      <c r="A28" s="6">
        <v>26</v>
      </c>
      <c r="B28" s="47"/>
      <c r="C28" s="46"/>
      <c r="D28" s="45"/>
      <c r="E28" s="48"/>
      <c r="F28" s="49"/>
      <c r="G28" s="46"/>
      <c r="H28" s="46"/>
      <c r="I28" s="45"/>
      <c r="J28" s="10"/>
      <c r="K28" s="10"/>
      <c r="L28" s="12">
        <f>SUM(B28:K28)</f>
        <v>0</v>
      </c>
    </row>
    <row r="29" spans="1:12" ht="13.5">
      <c r="A29" s="6">
        <v>27</v>
      </c>
      <c r="B29" s="47">
        <v>224</v>
      </c>
      <c r="C29" s="46">
        <v>69</v>
      </c>
      <c r="D29" s="45">
        <v>21</v>
      </c>
      <c r="E29" s="51">
        <v>11</v>
      </c>
      <c r="F29" s="49"/>
      <c r="G29" s="46"/>
      <c r="H29" s="46"/>
      <c r="I29" s="45"/>
      <c r="J29" s="10"/>
      <c r="K29" s="10"/>
      <c r="L29" s="12">
        <f>SUM(B29:K29)</f>
        <v>325</v>
      </c>
    </row>
    <row r="30" spans="1:12" ht="13.5">
      <c r="A30" s="6">
        <v>28</v>
      </c>
      <c r="B30" s="47">
        <v>263</v>
      </c>
      <c r="C30" s="46">
        <v>59</v>
      </c>
      <c r="D30" s="45">
        <v>23</v>
      </c>
      <c r="E30" s="48">
        <v>11</v>
      </c>
      <c r="F30" s="49">
        <v>27</v>
      </c>
      <c r="G30" s="46">
        <v>25</v>
      </c>
      <c r="H30" s="46">
        <v>366</v>
      </c>
      <c r="I30" s="45">
        <v>139</v>
      </c>
      <c r="J30" s="10">
        <v>20</v>
      </c>
      <c r="K30" s="10">
        <v>45</v>
      </c>
      <c r="L30" s="12">
        <f>SUM(B30:K30)</f>
        <v>978</v>
      </c>
    </row>
    <row r="31" spans="1:12" ht="13.5">
      <c r="A31" s="6">
        <v>29</v>
      </c>
      <c r="B31" s="47">
        <v>265</v>
      </c>
      <c r="C31" s="46">
        <v>48</v>
      </c>
      <c r="D31" s="45">
        <v>33</v>
      </c>
      <c r="E31" s="48">
        <v>10</v>
      </c>
      <c r="F31" s="49">
        <v>33</v>
      </c>
      <c r="G31" s="46">
        <v>42</v>
      </c>
      <c r="H31" s="46">
        <v>355</v>
      </c>
      <c r="I31" s="45">
        <v>109</v>
      </c>
      <c r="J31" s="10">
        <v>15</v>
      </c>
      <c r="K31" s="10">
        <v>40</v>
      </c>
      <c r="L31" s="12">
        <f>SUM(B31:K31)</f>
        <v>950</v>
      </c>
    </row>
    <row r="32" spans="1:12" ht="13.5">
      <c r="A32" s="6">
        <v>30</v>
      </c>
      <c r="B32" s="47">
        <v>206</v>
      </c>
      <c r="C32" s="46">
        <v>26</v>
      </c>
      <c r="D32" s="45">
        <v>27</v>
      </c>
      <c r="E32" s="50">
        <v>12</v>
      </c>
      <c r="F32" s="49">
        <v>24</v>
      </c>
      <c r="G32" s="46">
        <v>23</v>
      </c>
      <c r="H32" s="46">
        <v>191</v>
      </c>
      <c r="I32" s="45">
        <v>63</v>
      </c>
      <c r="J32" s="10">
        <v>10</v>
      </c>
      <c r="K32" s="10">
        <v>23</v>
      </c>
      <c r="L32" s="12">
        <f>SUM(B32:K32)</f>
        <v>605</v>
      </c>
    </row>
    <row r="33" spans="1:12" ht="15">
      <c r="A33" s="6">
        <v>31</v>
      </c>
      <c r="B33" s="52">
        <v>234</v>
      </c>
      <c r="C33" s="53">
        <v>48</v>
      </c>
      <c r="D33" s="54">
        <v>21</v>
      </c>
      <c r="E33" s="48">
        <v>8</v>
      </c>
      <c r="F33" s="55">
        <v>24</v>
      </c>
      <c r="G33" s="7">
        <v>22</v>
      </c>
      <c r="H33" s="53">
        <v>260</v>
      </c>
      <c r="I33" s="54">
        <v>100</v>
      </c>
      <c r="J33" s="10">
        <v>12</v>
      </c>
      <c r="K33" s="10">
        <v>29</v>
      </c>
      <c r="L33" s="12">
        <f>SUM(B33:K33)</f>
        <v>758</v>
      </c>
    </row>
    <row r="34" spans="1:12" ht="12.75">
      <c r="A34" s="13" t="s">
        <v>14</v>
      </c>
      <c r="B34" s="14">
        <f>SUM(B3:B33)</f>
        <v>2676</v>
      </c>
      <c r="C34" s="14">
        <f>SUM(C3:C33)</f>
        <v>576</v>
      </c>
      <c r="D34" s="14">
        <f>SUM(D3:D33)</f>
        <v>282</v>
      </c>
      <c r="E34" s="14">
        <f>SUM(E3:E33)</f>
        <v>100</v>
      </c>
      <c r="F34" s="14">
        <f>SUM(F3:F33)</f>
        <v>185</v>
      </c>
      <c r="G34" s="14">
        <f>SUM(G3:G33)</f>
        <v>182</v>
      </c>
      <c r="H34" s="14">
        <f>SUM(H3:H33)</f>
        <v>5792</v>
      </c>
      <c r="I34" s="14">
        <f>SUM(I3:I33)</f>
        <v>2272</v>
      </c>
      <c r="J34" s="14">
        <f>SUM(J3:J33)</f>
        <v>331</v>
      </c>
      <c r="K34" s="14">
        <f>SUM(K3:K33)</f>
        <v>923</v>
      </c>
      <c r="L34" s="12">
        <f>SUM(L3:L33)</f>
        <v>13319</v>
      </c>
    </row>
    <row r="35" spans="1:12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.75">
      <c r="A36" s="16" t="s">
        <v>15</v>
      </c>
      <c r="B36" s="17">
        <f>COUNT(B3:B33)</f>
        <v>24</v>
      </c>
      <c r="C36" s="17">
        <f>COUNT(C3:C33)</f>
        <v>24</v>
      </c>
      <c r="D36" s="17">
        <f>COUNT(D3:D33)</f>
        <v>12</v>
      </c>
      <c r="E36" s="17">
        <f>COUNT(E3:E33)</f>
        <v>12</v>
      </c>
      <c r="F36" s="17">
        <f>COUNT(F3:F33)</f>
        <v>10</v>
      </c>
      <c r="G36" s="17">
        <f>COUNT(G3:G33)</f>
        <v>10</v>
      </c>
      <c r="H36" s="17">
        <f>COUNT(H3:H33)</f>
        <v>24</v>
      </c>
      <c r="I36" s="17">
        <f>COUNT(I3:I33)</f>
        <v>24</v>
      </c>
      <c r="J36" s="17">
        <f>COUNT(J3:J33)</f>
        <v>24</v>
      </c>
      <c r="K36" s="17">
        <f>COUNT(K3:K33)</f>
        <v>24</v>
      </c>
      <c r="L36" s="11">
        <f>SUM(B36,D36,F36,G36,H36)</f>
        <v>80</v>
      </c>
    </row>
    <row r="37" spans="1:1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24.75">
      <c r="A38" s="18" t="s">
        <v>16</v>
      </c>
      <c r="B38" s="19">
        <f>B34/B36</f>
        <v>111.5</v>
      </c>
      <c r="C38" s="19">
        <f>C34/C36</f>
        <v>24</v>
      </c>
      <c r="D38" s="19">
        <f>D34/D36</f>
        <v>23.5</v>
      </c>
      <c r="E38" s="19">
        <f>E34/E36</f>
        <v>8.333333333333334</v>
      </c>
      <c r="F38" s="19">
        <f>F34/F36</f>
        <v>18.5</v>
      </c>
      <c r="G38" s="19">
        <f>G34/G36</f>
        <v>18.2</v>
      </c>
      <c r="H38" s="19">
        <f>H34/H36</f>
        <v>241.33333333333334</v>
      </c>
      <c r="I38" s="19">
        <f>I34/I36</f>
        <v>94.66666666666667</v>
      </c>
      <c r="J38" s="19">
        <f>J34/J36</f>
        <v>13.791666666666666</v>
      </c>
      <c r="K38" s="19">
        <f>K34/K36</f>
        <v>38.458333333333336</v>
      </c>
      <c r="L38" s="19">
        <f>SUM(B38:K38)</f>
        <v>592.2833333333333</v>
      </c>
    </row>
    <row r="39" spans="1:12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36.75">
      <c r="A40" s="21" t="s">
        <v>17</v>
      </c>
      <c r="B40" s="22">
        <f>L34/(L36/5)</f>
        <v>832.4375</v>
      </c>
      <c r="C40" s="32"/>
      <c r="L40" s="32"/>
    </row>
    <row r="41" spans="1:12" ht="24.75">
      <c r="A41" s="23" t="s">
        <v>18</v>
      </c>
      <c r="B41" s="56"/>
      <c r="C41" s="15"/>
      <c r="D41" s="20">
        <f>D38/142</f>
        <v>0.16549295774647887</v>
      </c>
      <c r="E41" s="20">
        <f>E38/8</f>
        <v>1.0416666666666667</v>
      </c>
      <c r="F41" s="20">
        <f>F38/9</f>
        <v>2.0555555555555554</v>
      </c>
      <c r="G41" s="20">
        <f>G38/16</f>
        <v>1.1375</v>
      </c>
      <c r="H41" s="7"/>
      <c r="I41" s="7"/>
      <c r="J41" s="24">
        <f>J38/10</f>
        <v>1.3791666666666667</v>
      </c>
      <c r="K41" s="24">
        <f>K38/8</f>
        <v>4.807291666666667</v>
      </c>
      <c r="L41" s="32"/>
    </row>
    <row r="42" spans="1:12" ht="12.75">
      <c r="A42" s="25"/>
      <c r="B42" s="8"/>
      <c r="C42" s="26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2.75">
      <c r="A43" s="41" t="s">
        <v>37</v>
      </c>
      <c r="B43" s="34" t="s">
        <v>20</v>
      </c>
      <c r="C43" s="26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2.75">
      <c r="A44" s="41"/>
      <c r="B44" s="36">
        <v>5512</v>
      </c>
      <c r="C44" s="26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2.75">
      <c r="A45" s="42" t="s">
        <v>22</v>
      </c>
      <c r="B45" s="36">
        <v>17527</v>
      </c>
      <c r="C45" s="26"/>
      <c r="D45" s="25"/>
      <c r="E45" s="25"/>
      <c r="F45" s="25"/>
      <c r="G45" s="25"/>
      <c r="H45" s="25"/>
      <c r="I45" s="25"/>
      <c r="J45" s="25"/>
      <c r="K45" s="25"/>
      <c r="L45" s="25"/>
    </row>
    <row r="47" spans="1:2" ht="24.75">
      <c r="A47" s="31" t="s">
        <v>23</v>
      </c>
      <c r="B47" s="20">
        <v>24773</v>
      </c>
    </row>
  </sheetData>
  <mergeCells count="3">
    <mergeCell ref="B1:K1"/>
    <mergeCell ref="L1:L2"/>
    <mergeCell ref="A43:A44"/>
  </mergeCells>
  <printOptions/>
  <pageMargins left="0.39375" right="0.39375" top="0.7875" bottom="0.39375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defaultGridColor="0" zoomScale="80" zoomScaleNormal="80" colorId="10" workbookViewId="0" topLeftCell="A22">
      <selection activeCell="K64" sqref="K64"/>
    </sheetView>
  </sheetViews>
  <sheetFormatPr defaultColWidth="12.57421875" defaultRowHeight="12.75"/>
  <cols>
    <col min="1" max="1" width="13.28125" style="0" customWidth="1"/>
    <col min="2" max="2" width="7.28125" style="0" customWidth="1"/>
    <col min="3" max="3" width="7.7109375" style="0" customWidth="1"/>
    <col min="4" max="4" width="7.28125" style="0" customWidth="1"/>
    <col min="5" max="6" width="8.28125" style="0" customWidth="1"/>
    <col min="7" max="8" width="7.7109375" style="0" customWidth="1"/>
    <col min="9" max="9" width="8.7109375" style="0" customWidth="1"/>
    <col min="10" max="10" width="7.00390625" style="0" customWidth="1"/>
    <col min="11" max="11" width="8.140625" style="0" customWidth="1"/>
    <col min="12" max="12" width="9.140625" style="0" customWidth="1"/>
    <col min="13" max="16384" width="11.7109375" style="0" customWidth="1"/>
  </cols>
  <sheetData>
    <row r="1" spans="1:12" ht="24.75">
      <c r="A1" s="1" t="s">
        <v>38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3" t="s">
        <v>2</v>
      </c>
    </row>
    <row r="2" spans="1:12" ht="12.75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3"/>
    </row>
    <row r="3" spans="1:12" ht="15">
      <c r="A3" s="6">
        <v>1</v>
      </c>
      <c r="B3" s="45">
        <v>117</v>
      </c>
      <c r="C3" s="57">
        <v>60</v>
      </c>
      <c r="D3" s="45">
        <v>18</v>
      </c>
      <c r="E3" s="48">
        <v>6</v>
      </c>
      <c r="F3" s="57">
        <v>21</v>
      </c>
      <c r="G3" s="43">
        <v>16</v>
      </c>
      <c r="H3" s="45">
        <v>154</v>
      </c>
      <c r="I3" s="45">
        <v>55</v>
      </c>
      <c r="J3" s="10">
        <v>14</v>
      </c>
      <c r="K3" s="10">
        <v>29</v>
      </c>
      <c r="L3" s="12">
        <f>SUM(B3:K3)</f>
        <v>490</v>
      </c>
    </row>
    <row r="4" spans="1:12" ht="15">
      <c r="A4" s="6">
        <v>2</v>
      </c>
      <c r="B4" s="45"/>
      <c r="C4" s="57"/>
      <c r="D4" s="45"/>
      <c r="E4" s="48"/>
      <c r="F4" s="57"/>
      <c r="G4" s="43"/>
      <c r="H4" s="45"/>
      <c r="I4" s="45"/>
      <c r="J4" s="10"/>
      <c r="K4" s="10"/>
      <c r="L4" s="12">
        <f>SUM(B4:K4)</f>
        <v>0</v>
      </c>
    </row>
    <row r="5" spans="1:12" ht="15">
      <c r="A5" s="6">
        <v>3</v>
      </c>
      <c r="B5" s="45">
        <v>132</v>
      </c>
      <c r="C5" s="53">
        <v>54</v>
      </c>
      <c r="D5" s="45">
        <v>11</v>
      </c>
      <c r="E5" s="48">
        <v>5</v>
      </c>
      <c r="F5" s="57"/>
      <c r="G5" s="45"/>
      <c r="H5" s="45"/>
      <c r="I5" s="45"/>
      <c r="J5" s="10"/>
      <c r="K5" s="10"/>
      <c r="L5" s="12">
        <f>SUM(B5:K5)</f>
        <v>202</v>
      </c>
    </row>
    <row r="6" spans="1:12" ht="15">
      <c r="A6" s="6">
        <v>4</v>
      </c>
      <c r="B6" s="45">
        <v>163</v>
      </c>
      <c r="C6" s="53">
        <v>69</v>
      </c>
      <c r="D6" s="45">
        <v>31</v>
      </c>
      <c r="E6" s="48">
        <v>8</v>
      </c>
      <c r="F6" s="53">
        <v>32</v>
      </c>
      <c r="G6" s="45">
        <v>15</v>
      </c>
      <c r="H6" s="45">
        <v>317</v>
      </c>
      <c r="I6" s="45">
        <v>136</v>
      </c>
      <c r="J6" s="10">
        <v>17</v>
      </c>
      <c r="K6" s="10">
        <v>27</v>
      </c>
      <c r="L6" s="12">
        <f>SUM(B6:K6)</f>
        <v>815</v>
      </c>
    </row>
    <row r="7" spans="1:12" ht="15">
      <c r="A7" s="6">
        <v>5</v>
      </c>
      <c r="B7" s="45">
        <v>131</v>
      </c>
      <c r="C7" s="53">
        <v>68</v>
      </c>
      <c r="D7" s="45">
        <v>25</v>
      </c>
      <c r="E7" s="48">
        <v>6</v>
      </c>
      <c r="F7" s="53">
        <v>26</v>
      </c>
      <c r="G7" s="45">
        <v>19</v>
      </c>
      <c r="H7" s="45">
        <v>308</v>
      </c>
      <c r="I7" s="45">
        <v>95</v>
      </c>
      <c r="J7" s="10">
        <v>9</v>
      </c>
      <c r="K7" s="10">
        <v>33</v>
      </c>
      <c r="L7" s="12">
        <f>SUM(B7:K7)</f>
        <v>720</v>
      </c>
    </row>
    <row r="8" spans="1:12" ht="15">
      <c r="A8" s="6">
        <v>6</v>
      </c>
      <c r="B8" s="45">
        <v>146</v>
      </c>
      <c r="C8" s="53">
        <v>45</v>
      </c>
      <c r="D8" s="45">
        <v>28</v>
      </c>
      <c r="E8" s="48">
        <v>8</v>
      </c>
      <c r="F8" s="53">
        <v>24</v>
      </c>
      <c r="G8" s="45">
        <v>10</v>
      </c>
      <c r="H8" s="45">
        <v>202</v>
      </c>
      <c r="I8" s="45">
        <v>60</v>
      </c>
      <c r="J8" s="10">
        <v>10</v>
      </c>
      <c r="K8" s="10">
        <v>21</v>
      </c>
      <c r="L8" s="12">
        <f>SUM(B8:K8)</f>
        <v>554</v>
      </c>
    </row>
    <row r="9" spans="1:12" ht="15">
      <c r="A9" s="6">
        <v>7</v>
      </c>
      <c r="B9" s="45">
        <v>113</v>
      </c>
      <c r="C9" s="53">
        <v>68</v>
      </c>
      <c r="D9" s="45">
        <v>30</v>
      </c>
      <c r="E9" s="48">
        <v>18</v>
      </c>
      <c r="F9" s="53">
        <v>26</v>
      </c>
      <c r="G9" s="45">
        <v>20</v>
      </c>
      <c r="H9" s="45">
        <v>173</v>
      </c>
      <c r="I9" s="45">
        <v>78</v>
      </c>
      <c r="J9" s="10">
        <v>7</v>
      </c>
      <c r="K9" s="10">
        <v>24</v>
      </c>
      <c r="L9" s="12">
        <f>SUM(B9:K9)</f>
        <v>557</v>
      </c>
    </row>
    <row r="10" spans="1:12" ht="15">
      <c r="A10" s="6">
        <v>8</v>
      </c>
      <c r="B10" s="45">
        <v>112</v>
      </c>
      <c r="C10" s="53">
        <v>73</v>
      </c>
      <c r="D10" s="45">
        <v>26</v>
      </c>
      <c r="E10" s="48">
        <v>12</v>
      </c>
      <c r="F10" s="53">
        <v>31</v>
      </c>
      <c r="G10" s="45">
        <v>19</v>
      </c>
      <c r="H10" s="45">
        <v>170</v>
      </c>
      <c r="I10" s="45">
        <v>73</v>
      </c>
      <c r="J10" s="10">
        <v>11</v>
      </c>
      <c r="K10" s="10">
        <v>19</v>
      </c>
      <c r="L10" s="12">
        <f>SUM(B10:K10)</f>
        <v>546</v>
      </c>
    </row>
    <row r="11" spans="1:12" ht="15">
      <c r="A11" s="6">
        <v>9</v>
      </c>
      <c r="B11" s="45"/>
      <c r="C11" s="53"/>
      <c r="D11" s="45"/>
      <c r="E11" s="48"/>
      <c r="F11" s="53"/>
      <c r="G11" s="45"/>
      <c r="H11" s="45"/>
      <c r="I11" s="45"/>
      <c r="J11" s="10"/>
      <c r="K11" s="10"/>
      <c r="L11" s="12">
        <f>SUM(B11:K11)</f>
        <v>0</v>
      </c>
    </row>
    <row r="12" spans="1:12" ht="15">
      <c r="A12" s="6">
        <v>10</v>
      </c>
      <c r="B12" s="45">
        <v>118</v>
      </c>
      <c r="C12" s="53">
        <v>43</v>
      </c>
      <c r="D12" s="45">
        <v>21</v>
      </c>
      <c r="E12" s="48">
        <v>10</v>
      </c>
      <c r="F12" s="53"/>
      <c r="G12" s="45"/>
      <c r="H12" s="45"/>
      <c r="I12" s="45"/>
      <c r="J12" s="10"/>
      <c r="K12" s="10"/>
      <c r="L12" s="12">
        <f>SUM(B12:K12)</f>
        <v>192</v>
      </c>
    </row>
    <row r="13" spans="1:12" ht="15">
      <c r="A13" s="6">
        <v>11</v>
      </c>
      <c r="B13" s="45">
        <v>186</v>
      </c>
      <c r="C13" s="53">
        <v>85</v>
      </c>
      <c r="D13" s="45">
        <v>26</v>
      </c>
      <c r="E13" s="48">
        <v>16</v>
      </c>
      <c r="F13" s="53">
        <v>30</v>
      </c>
      <c r="G13" s="45">
        <v>24</v>
      </c>
      <c r="H13" s="45">
        <v>237</v>
      </c>
      <c r="I13" s="45">
        <v>100</v>
      </c>
      <c r="J13" s="10">
        <v>10</v>
      </c>
      <c r="K13" s="10">
        <v>29</v>
      </c>
      <c r="L13" s="12">
        <f>SUM(B13:K13)</f>
        <v>743</v>
      </c>
    </row>
    <row r="14" spans="1:12" ht="15">
      <c r="A14" s="6">
        <v>12</v>
      </c>
      <c r="B14" s="45">
        <v>155</v>
      </c>
      <c r="C14" s="53">
        <v>69</v>
      </c>
      <c r="D14" s="45">
        <v>28</v>
      </c>
      <c r="E14" s="48">
        <v>14</v>
      </c>
      <c r="F14" s="53">
        <v>20</v>
      </c>
      <c r="G14" s="45">
        <v>21</v>
      </c>
      <c r="H14" s="45">
        <v>150</v>
      </c>
      <c r="I14" s="45">
        <v>59</v>
      </c>
      <c r="J14" s="10">
        <v>7</v>
      </c>
      <c r="K14" s="10">
        <v>26</v>
      </c>
      <c r="L14" s="12">
        <f>SUM(B14:K14)</f>
        <v>549</v>
      </c>
    </row>
    <row r="15" spans="1:12" ht="15">
      <c r="A15" s="6">
        <v>13</v>
      </c>
      <c r="B15" s="45">
        <v>173</v>
      </c>
      <c r="C15" s="53">
        <v>73</v>
      </c>
      <c r="D15" s="45">
        <v>24</v>
      </c>
      <c r="E15" s="48">
        <v>6</v>
      </c>
      <c r="F15" s="53">
        <v>36</v>
      </c>
      <c r="G15" s="45">
        <v>20</v>
      </c>
      <c r="H15" s="45">
        <v>4</v>
      </c>
      <c r="I15" s="45">
        <v>0</v>
      </c>
      <c r="J15" s="10">
        <v>8</v>
      </c>
      <c r="K15" s="10">
        <v>28</v>
      </c>
      <c r="L15" s="12">
        <f>SUM(B15:K15)</f>
        <v>372</v>
      </c>
    </row>
    <row r="16" spans="1:12" ht="15">
      <c r="A16" s="6">
        <v>14</v>
      </c>
      <c r="B16" s="45">
        <v>159</v>
      </c>
      <c r="C16" s="53">
        <v>57</v>
      </c>
      <c r="D16" s="45">
        <v>23</v>
      </c>
      <c r="E16" s="48">
        <v>8</v>
      </c>
      <c r="F16" s="53">
        <v>42</v>
      </c>
      <c r="G16" s="45">
        <v>20</v>
      </c>
      <c r="H16" s="45">
        <v>362</v>
      </c>
      <c r="I16" s="45">
        <v>135</v>
      </c>
      <c r="J16" s="10">
        <v>10</v>
      </c>
      <c r="K16" s="10">
        <v>29</v>
      </c>
      <c r="L16" s="12">
        <f>SUM(B16:K16)</f>
        <v>845</v>
      </c>
    </row>
    <row r="17" spans="1:12" ht="15">
      <c r="A17" s="6">
        <v>15</v>
      </c>
      <c r="B17" s="45">
        <v>134</v>
      </c>
      <c r="C17" s="53">
        <v>66</v>
      </c>
      <c r="D17" s="45">
        <v>19</v>
      </c>
      <c r="E17" s="48">
        <v>8</v>
      </c>
      <c r="F17" s="53">
        <v>36</v>
      </c>
      <c r="G17" s="45">
        <v>23</v>
      </c>
      <c r="H17" s="45">
        <v>107</v>
      </c>
      <c r="I17" s="45">
        <v>52</v>
      </c>
      <c r="J17" s="10">
        <v>12</v>
      </c>
      <c r="K17" s="10">
        <v>27</v>
      </c>
      <c r="L17" s="12">
        <f>SUM(B17:K17)</f>
        <v>484</v>
      </c>
    </row>
    <row r="18" spans="1:12" ht="15">
      <c r="A18" s="6">
        <v>16</v>
      </c>
      <c r="B18" s="45"/>
      <c r="C18" s="53"/>
      <c r="D18" s="45"/>
      <c r="E18" s="48"/>
      <c r="F18" s="53"/>
      <c r="G18" s="45"/>
      <c r="H18" s="45"/>
      <c r="I18" s="45"/>
      <c r="J18" s="10"/>
      <c r="K18" s="10"/>
      <c r="L18" s="12">
        <f>SUM(B18:K18)</f>
        <v>0</v>
      </c>
    </row>
    <row r="19" spans="1:12" ht="15">
      <c r="A19" s="6">
        <v>17</v>
      </c>
      <c r="B19" s="45">
        <v>155</v>
      </c>
      <c r="C19" s="53">
        <v>59</v>
      </c>
      <c r="D19" s="45">
        <v>11</v>
      </c>
      <c r="E19" s="48">
        <v>5</v>
      </c>
      <c r="F19" s="53"/>
      <c r="G19" s="45"/>
      <c r="H19" s="45"/>
      <c r="I19" s="45"/>
      <c r="J19" s="10"/>
      <c r="K19" s="10"/>
      <c r="L19" s="12">
        <f>SUM(B19:K19)</f>
        <v>230</v>
      </c>
    </row>
    <row r="20" spans="1:12" ht="15">
      <c r="A20" s="6">
        <v>18</v>
      </c>
      <c r="B20" s="45">
        <v>154</v>
      </c>
      <c r="C20" s="53">
        <v>62</v>
      </c>
      <c r="D20" s="45">
        <v>15</v>
      </c>
      <c r="E20" s="48">
        <v>5</v>
      </c>
      <c r="F20" s="53">
        <v>32</v>
      </c>
      <c r="G20" s="45">
        <v>17</v>
      </c>
      <c r="H20" s="45">
        <v>177</v>
      </c>
      <c r="I20" s="45">
        <v>62</v>
      </c>
      <c r="J20" s="10">
        <v>14</v>
      </c>
      <c r="K20" s="10">
        <v>19</v>
      </c>
      <c r="L20" s="12">
        <f>SUM(B20:K20)</f>
        <v>557</v>
      </c>
    </row>
    <row r="21" spans="1:12" ht="15">
      <c r="A21" s="6">
        <v>19</v>
      </c>
      <c r="B21" s="45">
        <v>194</v>
      </c>
      <c r="C21" s="53">
        <v>80</v>
      </c>
      <c r="D21" s="45">
        <v>23</v>
      </c>
      <c r="E21" s="48">
        <v>6</v>
      </c>
      <c r="F21" s="53">
        <v>30</v>
      </c>
      <c r="G21" s="45">
        <v>11</v>
      </c>
      <c r="H21" s="45">
        <v>239</v>
      </c>
      <c r="I21" s="45">
        <v>74</v>
      </c>
      <c r="J21" s="10">
        <v>13</v>
      </c>
      <c r="K21" s="10">
        <v>32</v>
      </c>
      <c r="L21" s="12">
        <f>SUM(B21:K21)</f>
        <v>702</v>
      </c>
    </row>
    <row r="22" spans="1:12" ht="15">
      <c r="A22" s="6">
        <v>20</v>
      </c>
      <c r="B22" s="45">
        <v>173</v>
      </c>
      <c r="C22" s="53">
        <v>43</v>
      </c>
      <c r="D22" s="45">
        <v>23</v>
      </c>
      <c r="E22" s="48">
        <v>6</v>
      </c>
      <c r="F22" s="53">
        <v>26</v>
      </c>
      <c r="G22" s="45">
        <v>12</v>
      </c>
      <c r="H22" s="45">
        <v>136</v>
      </c>
      <c r="I22" s="45">
        <v>41</v>
      </c>
      <c r="J22" s="10">
        <v>11</v>
      </c>
      <c r="K22" s="10">
        <v>22</v>
      </c>
      <c r="L22" s="12">
        <f>SUM(B22:K22)</f>
        <v>493</v>
      </c>
    </row>
    <row r="23" spans="1:12" ht="15">
      <c r="A23" s="6">
        <v>21</v>
      </c>
      <c r="B23" s="45">
        <v>182</v>
      </c>
      <c r="C23" s="53">
        <v>64</v>
      </c>
      <c r="D23" s="45">
        <v>30</v>
      </c>
      <c r="E23" s="48">
        <v>16</v>
      </c>
      <c r="F23" s="53">
        <v>24</v>
      </c>
      <c r="G23" s="45">
        <v>5</v>
      </c>
      <c r="H23" s="45">
        <v>195</v>
      </c>
      <c r="I23" s="45">
        <v>49</v>
      </c>
      <c r="J23" s="10">
        <v>16</v>
      </c>
      <c r="K23" s="10">
        <v>21</v>
      </c>
      <c r="L23" s="12">
        <f>SUM(B23:K23)</f>
        <v>602</v>
      </c>
    </row>
    <row r="24" spans="1:12" ht="15">
      <c r="A24" s="6">
        <v>22</v>
      </c>
      <c r="B24" s="45">
        <v>191</v>
      </c>
      <c r="C24" s="53">
        <v>56</v>
      </c>
      <c r="D24" s="45">
        <v>28</v>
      </c>
      <c r="E24" s="48">
        <v>8</v>
      </c>
      <c r="F24" s="53">
        <v>22</v>
      </c>
      <c r="G24" s="45">
        <v>13</v>
      </c>
      <c r="H24" s="45">
        <v>145</v>
      </c>
      <c r="I24" s="45">
        <v>54</v>
      </c>
      <c r="J24" s="10">
        <v>10</v>
      </c>
      <c r="K24" s="10">
        <v>29</v>
      </c>
      <c r="L24" s="12">
        <f>SUM(B24:K24)</f>
        <v>556</v>
      </c>
    </row>
    <row r="25" spans="1:12" ht="15">
      <c r="A25" s="6">
        <v>23</v>
      </c>
      <c r="B25" s="45"/>
      <c r="C25" s="53"/>
      <c r="D25" s="45"/>
      <c r="E25" s="48"/>
      <c r="F25" s="53"/>
      <c r="G25" s="45"/>
      <c r="H25" s="45"/>
      <c r="I25" s="45"/>
      <c r="J25" s="10"/>
      <c r="K25" s="10"/>
      <c r="L25" s="12">
        <f>SUM(B25:K25)</f>
        <v>0</v>
      </c>
    </row>
    <row r="26" spans="1:12" ht="15">
      <c r="A26" s="6">
        <v>24</v>
      </c>
      <c r="B26" s="45">
        <v>250</v>
      </c>
      <c r="C26" s="53">
        <v>77</v>
      </c>
      <c r="D26" s="45">
        <v>25</v>
      </c>
      <c r="E26" s="48">
        <v>18</v>
      </c>
      <c r="F26" s="53"/>
      <c r="G26" s="45"/>
      <c r="H26" s="45"/>
      <c r="I26" s="45"/>
      <c r="J26" s="10"/>
      <c r="K26" s="10"/>
      <c r="L26" s="12">
        <f>SUM(B26:K26)</f>
        <v>370</v>
      </c>
    </row>
    <row r="27" spans="1:12" ht="15">
      <c r="A27" s="6">
        <v>25</v>
      </c>
      <c r="B27" s="45">
        <v>182</v>
      </c>
      <c r="C27" s="53">
        <v>56</v>
      </c>
      <c r="D27" s="45">
        <v>16</v>
      </c>
      <c r="E27" s="48">
        <v>4</v>
      </c>
      <c r="F27" s="53">
        <v>17</v>
      </c>
      <c r="G27" s="45">
        <v>9</v>
      </c>
      <c r="H27" s="45">
        <v>211</v>
      </c>
      <c r="I27" s="45">
        <v>65</v>
      </c>
      <c r="J27" s="10">
        <v>10</v>
      </c>
      <c r="K27" s="10">
        <v>30</v>
      </c>
      <c r="L27" s="12">
        <f>SUM(B27:K27)</f>
        <v>600</v>
      </c>
    </row>
    <row r="28" spans="1:12" ht="15">
      <c r="A28" s="6">
        <v>26</v>
      </c>
      <c r="B28" s="45">
        <v>227</v>
      </c>
      <c r="C28" s="53">
        <v>62</v>
      </c>
      <c r="D28" s="45">
        <v>24</v>
      </c>
      <c r="E28" s="48">
        <v>7</v>
      </c>
      <c r="F28" s="53">
        <v>24</v>
      </c>
      <c r="G28" s="45">
        <v>16</v>
      </c>
      <c r="H28" s="45">
        <v>245</v>
      </c>
      <c r="I28" s="45">
        <v>73</v>
      </c>
      <c r="J28" s="10">
        <v>15</v>
      </c>
      <c r="K28" s="10">
        <v>22</v>
      </c>
      <c r="L28" s="12">
        <f>SUM(B28:K28)</f>
        <v>715</v>
      </c>
    </row>
    <row r="29" spans="1:12" ht="15">
      <c r="A29" s="6">
        <v>27</v>
      </c>
      <c r="B29" s="45">
        <v>177</v>
      </c>
      <c r="C29" s="53">
        <v>46</v>
      </c>
      <c r="D29" s="45">
        <v>25</v>
      </c>
      <c r="E29" s="58">
        <v>6</v>
      </c>
      <c r="F29" s="53">
        <v>24</v>
      </c>
      <c r="G29" s="45">
        <v>15</v>
      </c>
      <c r="H29" s="45">
        <v>177</v>
      </c>
      <c r="I29" s="45">
        <v>46</v>
      </c>
      <c r="J29" s="10">
        <v>13</v>
      </c>
      <c r="K29" s="10">
        <v>22</v>
      </c>
      <c r="L29" s="12">
        <f>SUM(B29:K29)</f>
        <v>551</v>
      </c>
    </row>
    <row r="30" spans="1:12" ht="15">
      <c r="A30" s="6">
        <v>28</v>
      </c>
      <c r="B30" s="45">
        <v>174</v>
      </c>
      <c r="C30" s="53">
        <v>66</v>
      </c>
      <c r="D30" s="45">
        <v>19</v>
      </c>
      <c r="E30" s="48">
        <v>8</v>
      </c>
      <c r="F30" s="53">
        <v>11</v>
      </c>
      <c r="G30" s="45">
        <v>14</v>
      </c>
      <c r="H30" s="45">
        <v>153</v>
      </c>
      <c r="I30" s="45">
        <v>55</v>
      </c>
      <c r="J30" s="10">
        <v>10</v>
      </c>
      <c r="K30" s="10">
        <v>20</v>
      </c>
      <c r="L30" s="12">
        <f>SUM(B30:K30)</f>
        <v>530</v>
      </c>
    </row>
    <row r="31" spans="1:12" ht="13.5">
      <c r="A31" s="6">
        <v>29</v>
      </c>
      <c r="B31" s="45"/>
      <c r="C31" s="45"/>
      <c r="D31" s="45"/>
      <c r="E31" s="48"/>
      <c r="F31" s="49"/>
      <c r="G31" s="45"/>
      <c r="H31" s="45"/>
      <c r="I31" s="45"/>
      <c r="J31" s="45"/>
      <c r="K31" s="45"/>
      <c r="L31" s="12">
        <f>SUM(B31:K31)</f>
        <v>0</v>
      </c>
    </row>
    <row r="32" spans="1:12" ht="13.5">
      <c r="A32" s="6">
        <v>30</v>
      </c>
      <c r="B32" s="45"/>
      <c r="C32" s="45"/>
      <c r="D32" s="45"/>
      <c r="E32" s="48"/>
      <c r="F32" s="49"/>
      <c r="G32" s="45"/>
      <c r="H32" s="45"/>
      <c r="I32" s="45"/>
      <c r="J32" s="45"/>
      <c r="K32" s="45"/>
      <c r="L32" s="12">
        <f>SUM(B32:K32)</f>
        <v>0</v>
      </c>
    </row>
    <row r="33" spans="1:12" ht="13.5">
      <c r="A33" s="6">
        <v>31</v>
      </c>
      <c r="B33" s="45"/>
      <c r="C33" s="45"/>
      <c r="D33" s="45"/>
      <c r="E33" s="48"/>
      <c r="F33" s="49"/>
      <c r="G33" s="45"/>
      <c r="H33" s="45"/>
      <c r="I33" s="45"/>
      <c r="J33" s="45"/>
      <c r="K33" s="45"/>
      <c r="L33" s="12">
        <f>SUM(B33:K33)</f>
        <v>0</v>
      </c>
    </row>
    <row r="34" spans="1:12" ht="12.75">
      <c r="A34" s="13" t="s">
        <v>14</v>
      </c>
      <c r="B34" s="14">
        <f>SUM(B3:B33)</f>
        <v>3898</v>
      </c>
      <c r="C34" s="14">
        <f>SUM(C3:C33)</f>
        <v>1501</v>
      </c>
      <c r="D34" s="14">
        <f>SUM(D3:D33)</f>
        <v>549</v>
      </c>
      <c r="E34" s="14">
        <f>SUM(E3:E33)</f>
        <v>214</v>
      </c>
      <c r="F34" s="14">
        <f>SUM(F3:F33)</f>
        <v>534</v>
      </c>
      <c r="G34" s="14">
        <f>SUM(G3:G33)</f>
        <v>319</v>
      </c>
      <c r="H34" s="14">
        <f>SUM(H3:H33)</f>
        <v>3862</v>
      </c>
      <c r="I34" s="14">
        <f>SUM(I3:I33)</f>
        <v>1362</v>
      </c>
      <c r="J34" s="14">
        <f>SUM(J3:J33)</f>
        <v>227</v>
      </c>
      <c r="K34" s="14">
        <f>SUM(K3:K33)</f>
        <v>509</v>
      </c>
      <c r="L34" s="12">
        <f>SUM(L3:L33)</f>
        <v>12975</v>
      </c>
    </row>
    <row r="35" spans="1:12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2.75">
      <c r="A36" s="16" t="s">
        <v>15</v>
      </c>
      <c r="B36" s="17">
        <f>COUNT(B3:B33)</f>
        <v>24</v>
      </c>
      <c r="C36" s="17">
        <f>COUNT(C3:C33)</f>
        <v>24</v>
      </c>
      <c r="D36" s="17">
        <f>COUNT(D3:D33)</f>
        <v>24</v>
      </c>
      <c r="E36" s="17">
        <f>COUNT(E3:E33)</f>
        <v>24</v>
      </c>
      <c r="F36" s="17">
        <f>COUNT(F3:F33)</f>
        <v>20</v>
      </c>
      <c r="G36" s="17">
        <f>COUNT(G3:G33)</f>
        <v>20</v>
      </c>
      <c r="H36" s="17">
        <f>COUNT(H3:H33)</f>
        <v>20</v>
      </c>
      <c r="I36" s="17">
        <f>COUNT(I3:I33)</f>
        <v>20</v>
      </c>
      <c r="J36" s="17">
        <f>COUNT(J3:J33)</f>
        <v>20</v>
      </c>
      <c r="K36" s="17">
        <f>COUNT(K3:K33)</f>
        <v>20</v>
      </c>
      <c r="L36" s="11">
        <f>SUM(B36,D36,F36,G36,H36)</f>
        <v>108</v>
      </c>
    </row>
    <row r="37" spans="1:1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24.75">
      <c r="A38" s="18" t="s">
        <v>16</v>
      </c>
      <c r="B38" s="19">
        <f>B34/B36</f>
        <v>162.41666666666666</v>
      </c>
      <c r="C38" s="19">
        <f>C34/C36</f>
        <v>62.541666666666664</v>
      </c>
      <c r="D38" s="19">
        <f>D34/D36</f>
        <v>22.875</v>
      </c>
      <c r="E38" s="19">
        <f>E34/E36</f>
        <v>8.916666666666666</v>
      </c>
      <c r="F38" s="19">
        <f>F34/F36</f>
        <v>26.7</v>
      </c>
      <c r="G38" s="19">
        <f>G34/G36</f>
        <v>15.95</v>
      </c>
      <c r="H38" s="19">
        <f>H34/H36</f>
        <v>193.1</v>
      </c>
      <c r="I38" s="19">
        <f>I34/I36</f>
        <v>68.1</v>
      </c>
      <c r="J38" s="19">
        <f>J34/J36</f>
        <v>11.35</v>
      </c>
      <c r="K38" s="19">
        <f>K34/K36</f>
        <v>25.45</v>
      </c>
      <c r="L38" s="19">
        <f>SUM(B38:K38)</f>
        <v>597.4</v>
      </c>
    </row>
    <row r="39" spans="1:12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36.75">
      <c r="A40" s="21" t="s">
        <v>17</v>
      </c>
      <c r="B40" s="22">
        <f>L34/(L36/5)</f>
        <v>600.6944444444445</v>
      </c>
      <c r="C40" s="32"/>
      <c r="L40" s="32"/>
    </row>
    <row r="41" spans="1:12" ht="24.75">
      <c r="A41" s="23" t="s">
        <v>18</v>
      </c>
      <c r="B41" s="56"/>
      <c r="C41" s="15"/>
      <c r="D41" s="20">
        <f>D38/142</f>
        <v>0.16109154929577466</v>
      </c>
      <c r="E41" s="20">
        <f>E38/8</f>
        <v>1.1145833333333333</v>
      </c>
      <c r="F41" s="20">
        <f>F38/9</f>
        <v>2.966666666666667</v>
      </c>
      <c r="G41" s="20">
        <f>G38/16</f>
        <v>0.996875</v>
      </c>
      <c r="H41" s="7"/>
      <c r="I41" s="7"/>
      <c r="J41" s="24">
        <f>J38/10</f>
        <v>1.135</v>
      </c>
      <c r="K41" s="24">
        <f>K38/8</f>
        <v>3.18125</v>
      </c>
      <c r="L41" s="32"/>
    </row>
    <row r="42" spans="1:12" ht="12.75">
      <c r="A42" s="25"/>
      <c r="B42" s="8"/>
      <c r="C42" s="26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2.75">
      <c r="A43" s="41" t="s">
        <v>39</v>
      </c>
      <c r="B43" s="34" t="s">
        <v>20</v>
      </c>
      <c r="C43" s="26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2.75">
      <c r="A44" s="41"/>
      <c r="B44" s="36">
        <v>5856</v>
      </c>
      <c r="C44" s="26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2.75">
      <c r="A45" s="42" t="s">
        <v>22</v>
      </c>
      <c r="B45" s="36">
        <v>18732</v>
      </c>
      <c r="C45" s="26"/>
      <c r="D45" s="25"/>
      <c r="E45" s="25"/>
      <c r="F45" s="25"/>
      <c r="G45" s="25"/>
      <c r="H45" s="25"/>
      <c r="I45" s="25"/>
      <c r="J45" s="25"/>
      <c r="K45" s="25"/>
      <c r="L45" s="25"/>
    </row>
    <row r="47" spans="1:2" ht="24.75">
      <c r="A47" s="31" t="s">
        <v>23</v>
      </c>
      <c r="B47" s="20">
        <v>28209</v>
      </c>
    </row>
  </sheetData>
  <mergeCells count="3">
    <mergeCell ref="B1:K1"/>
    <mergeCell ref="L1:L2"/>
    <mergeCell ref="A43:A44"/>
  </mergeCells>
  <printOptions horizontalCentered="1" verticalCentered="1"/>
  <pageMargins left="0.5902777777777778" right="0.5902777777777778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</dc:creator>
  <cp:keywords/>
  <dc:description/>
  <cp:lastModifiedBy>CC</cp:lastModifiedBy>
  <cp:lastPrinted>2007-04-26T08:00:35Z</cp:lastPrinted>
  <dcterms:created xsi:type="dcterms:W3CDTF">2006-03-05T10:35:27Z</dcterms:created>
  <dcterms:modified xsi:type="dcterms:W3CDTF">2006-07-03T12:45:12Z</dcterms:modified>
  <cp:category/>
  <cp:version/>
  <cp:contentType/>
  <cp:contentStatus/>
  <cp:revision>1</cp:revision>
</cp:coreProperties>
</file>